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10245" yWindow="0" windowWidth="10245" windowHeight="109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2" i="6"/>
  <c r="D51" i="6"/>
  <c r="D50" i="6"/>
  <c r="D49" i="6"/>
  <c r="D48" i="6"/>
  <c r="D47" i="6"/>
  <c r="D46" i="6"/>
  <c r="D45" i="6"/>
  <c r="D44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2" i="6"/>
  <c r="D21" i="6"/>
  <c r="D20" i="6"/>
  <c r="D19" i="6"/>
  <c r="D18" i="6"/>
  <c r="D17" i="6"/>
  <c r="D16" i="6"/>
  <c r="D15" i="6"/>
  <c r="D14" i="6"/>
  <c r="D12" i="6"/>
  <c r="D11" i="6"/>
  <c r="D10" i="6"/>
  <c r="D9" i="6"/>
  <c r="D8" i="6"/>
  <c r="D7" i="6"/>
  <c r="D6" i="6"/>
  <c r="G6" i="6" s="1"/>
  <c r="D14" i="8"/>
  <c r="D12" i="8"/>
  <c r="D10" i="8"/>
  <c r="D8" i="8"/>
  <c r="C5" i="6"/>
  <c r="G40" i="5" l="1"/>
  <c r="G38" i="5"/>
  <c r="G31" i="5"/>
  <c r="G30" i="5"/>
  <c r="G28" i="5"/>
  <c r="G21" i="5"/>
  <c r="G18" i="5"/>
  <c r="G10" i="5"/>
  <c r="G11" i="5"/>
  <c r="G13" i="5"/>
  <c r="D40" i="5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D30" i="5"/>
  <c r="D29" i="5"/>
  <c r="G29" i="5" s="1"/>
  <c r="D28" i="5"/>
  <c r="D27" i="5"/>
  <c r="G27" i="5" s="1"/>
  <c r="D26" i="5"/>
  <c r="G26" i="5" s="1"/>
  <c r="D23" i="5"/>
  <c r="G23" i="5" s="1"/>
  <c r="D22" i="5"/>
  <c r="G22" i="5" s="1"/>
  <c r="D21" i="5"/>
  <c r="D20" i="5"/>
  <c r="G20" i="5" s="1"/>
  <c r="D19" i="5"/>
  <c r="G19" i="5" s="1"/>
  <c r="D18" i="5"/>
  <c r="D17" i="5"/>
  <c r="G17" i="5" s="1"/>
  <c r="D7" i="5"/>
  <c r="G7" i="5" s="1"/>
  <c r="D8" i="5"/>
  <c r="G8" i="5" s="1"/>
  <c r="D9" i="5"/>
  <c r="G9" i="5" s="1"/>
  <c r="D10" i="5"/>
  <c r="D11" i="5"/>
  <c r="D12" i="5"/>
  <c r="G12" i="5" s="1"/>
  <c r="D13" i="5"/>
  <c r="D14" i="5"/>
  <c r="G14" i="5" s="1"/>
  <c r="D40" i="4"/>
  <c r="G40" i="4" s="1"/>
  <c r="D8" i="4"/>
  <c r="G8" i="4" s="1"/>
  <c r="D9" i="4"/>
  <c r="D10" i="4"/>
  <c r="D11" i="4"/>
  <c r="G11" i="4" s="1"/>
  <c r="D12" i="4"/>
  <c r="G12" i="4" s="1"/>
  <c r="D13" i="4"/>
  <c r="D14" i="4"/>
  <c r="G14" i="4" s="1"/>
  <c r="D15" i="4"/>
  <c r="G15" i="4" s="1"/>
  <c r="D16" i="4"/>
  <c r="G16" i="4" s="1"/>
  <c r="D7" i="4"/>
  <c r="D6" i="8"/>
  <c r="B16" i="8"/>
  <c r="C18" i="4"/>
  <c r="E18" i="4"/>
  <c r="F18" i="4"/>
  <c r="B18" i="4"/>
  <c r="G9" i="4"/>
  <c r="G13" i="4"/>
  <c r="G7" i="4"/>
  <c r="F36" i="5"/>
  <c r="E36" i="5"/>
  <c r="C36" i="5"/>
  <c r="B36" i="5"/>
  <c r="D36" i="5" s="1"/>
  <c r="G36" i="5" s="1"/>
  <c r="F25" i="5"/>
  <c r="E25" i="5"/>
  <c r="C25" i="5"/>
  <c r="B25" i="5"/>
  <c r="F16" i="5"/>
  <c r="F42" i="5" s="1"/>
  <c r="E16" i="5"/>
  <c r="C16" i="5"/>
  <c r="B16" i="5"/>
  <c r="F6" i="5"/>
  <c r="E6" i="5"/>
  <c r="E42" i="5" s="1"/>
  <c r="C6" i="5"/>
  <c r="B6" i="5"/>
  <c r="B42" i="5" s="1"/>
  <c r="F54" i="4"/>
  <c r="E54" i="4"/>
  <c r="C54" i="4"/>
  <c r="B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C42" i="5" l="1"/>
  <c r="D6" i="5"/>
  <c r="D18" i="4"/>
  <c r="D25" i="5"/>
  <c r="G25" i="5" s="1"/>
  <c r="G10" i="4"/>
  <c r="G18" i="4" s="1"/>
  <c r="D16" i="5"/>
  <c r="G54" i="4"/>
  <c r="D54" i="4"/>
  <c r="G6" i="5" l="1"/>
  <c r="D42" i="5"/>
  <c r="G16" i="5"/>
  <c r="G42" i="5" l="1"/>
  <c r="F32" i="4"/>
  <c r="E32" i="4"/>
  <c r="C32" i="4"/>
  <c r="B32" i="4"/>
  <c r="D30" i="4"/>
  <c r="G30" i="4" s="1"/>
  <c r="G29" i="4"/>
  <c r="D29" i="4"/>
  <c r="D28" i="4"/>
  <c r="G28" i="4" s="1"/>
  <c r="D27" i="4"/>
  <c r="G27" i="4" s="1"/>
  <c r="G32" i="4" s="1"/>
  <c r="F16" i="8"/>
  <c r="E16" i="8"/>
  <c r="C16" i="8"/>
  <c r="G14" i="8"/>
  <c r="G12" i="8"/>
  <c r="G10" i="8"/>
  <c r="G8" i="8"/>
  <c r="D16" i="8"/>
  <c r="G76" i="6"/>
  <c r="G75" i="6"/>
  <c r="G74" i="6"/>
  <c r="G73" i="6"/>
  <c r="G72" i="6"/>
  <c r="G71" i="6"/>
  <c r="G70" i="6"/>
  <c r="F69" i="6"/>
  <c r="E69" i="6"/>
  <c r="G69" i="6"/>
  <c r="C69" i="6"/>
  <c r="B69" i="6"/>
  <c r="G68" i="6"/>
  <c r="G67" i="6"/>
  <c r="G66" i="6"/>
  <c r="F65" i="6"/>
  <c r="E65" i="6"/>
  <c r="C65" i="6"/>
  <c r="B65" i="6"/>
  <c r="G64" i="6"/>
  <c r="G63" i="6"/>
  <c r="G62" i="6"/>
  <c r="G61" i="6"/>
  <c r="G60" i="6"/>
  <c r="G59" i="6"/>
  <c r="G58" i="6"/>
  <c r="F57" i="6"/>
  <c r="E57" i="6"/>
  <c r="C57" i="6"/>
  <c r="B57" i="6"/>
  <c r="G57" i="6" s="1"/>
  <c r="G56" i="6"/>
  <c r="G55" i="6"/>
  <c r="G54" i="6"/>
  <c r="F53" i="6"/>
  <c r="E53" i="6"/>
  <c r="C53" i="6"/>
  <c r="D53" i="6" s="1"/>
  <c r="B53" i="6"/>
  <c r="G52" i="6"/>
  <c r="G51" i="6"/>
  <c r="G50" i="6"/>
  <c r="G49" i="6"/>
  <c r="G48" i="6"/>
  <c r="G47" i="6"/>
  <c r="G46" i="6"/>
  <c r="G45" i="6"/>
  <c r="G44" i="6"/>
  <c r="F43" i="6"/>
  <c r="E43" i="6"/>
  <c r="C43" i="6"/>
  <c r="B43" i="6"/>
  <c r="D43" i="6" s="1"/>
  <c r="G42" i="6"/>
  <c r="G41" i="6"/>
  <c r="G40" i="6"/>
  <c r="G39" i="6"/>
  <c r="G38" i="6"/>
  <c r="G37" i="6"/>
  <c r="G36" i="6"/>
  <c r="G35" i="6"/>
  <c r="G34" i="6"/>
  <c r="F33" i="6"/>
  <c r="E33" i="6"/>
  <c r="C33" i="6"/>
  <c r="B33" i="6"/>
  <c r="G32" i="6"/>
  <c r="G31" i="6"/>
  <c r="G30" i="6"/>
  <c r="G29" i="6"/>
  <c r="G28" i="6"/>
  <c r="G27" i="6"/>
  <c r="G26" i="6"/>
  <c r="G25" i="6"/>
  <c r="G24" i="6"/>
  <c r="F23" i="6"/>
  <c r="E23" i="6"/>
  <c r="C23" i="6"/>
  <c r="B23" i="6"/>
  <c r="D23" i="6" s="1"/>
  <c r="G22" i="6"/>
  <c r="G21" i="6"/>
  <c r="G20" i="6"/>
  <c r="G19" i="6"/>
  <c r="G18" i="6"/>
  <c r="G17" i="6"/>
  <c r="G16" i="6"/>
  <c r="G15" i="6"/>
  <c r="G14" i="6"/>
  <c r="F13" i="6"/>
  <c r="E13" i="6"/>
  <c r="C13" i="6"/>
  <c r="B13" i="6"/>
  <c r="D13" i="6" s="1"/>
  <c r="G12" i="6"/>
  <c r="G11" i="6"/>
  <c r="G10" i="6"/>
  <c r="G9" i="6"/>
  <c r="G8" i="6"/>
  <c r="G7" i="6"/>
  <c r="F5" i="6"/>
  <c r="E5" i="6"/>
  <c r="B5" i="6"/>
  <c r="D5" i="6" s="1"/>
  <c r="G53" i="6" l="1"/>
  <c r="D33" i="6"/>
  <c r="G33" i="6" s="1"/>
  <c r="G13" i="6"/>
  <c r="D32" i="4"/>
  <c r="G65" i="6"/>
  <c r="G43" i="6"/>
  <c r="E77" i="6"/>
  <c r="G23" i="6"/>
  <c r="F77" i="6"/>
  <c r="B77" i="6"/>
  <c r="C77" i="6"/>
  <c r="G5" i="6"/>
  <c r="G6" i="8"/>
  <c r="G16" i="8" s="1"/>
  <c r="G77" i="6" l="1"/>
  <c r="D77" i="6"/>
</calcChain>
</file>

<file path=xl/sharedStrings.xml><?xml version="1.0" encoding="utf-8"?>
<sst xmlns="http://schemas.openxmlformats.org/spreadsheetml/2006/main" count="203" uniqueCount="145">
  <si>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</si>
  <si>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</si>
  <si>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</si>
  <si>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</si>
  <si>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</si>
  <si>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</si>
  <si>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</si>
  <si>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</si>
  <si>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</si>
  <si>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</si>
  <si>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</si>
  <si>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</si>
  <si>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</si>
  <si>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</si>
  <si>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</si>
  <si>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</si>
  <si>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</si>
  <si>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</si>
  <si>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</si>
  <si>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</si>
  <si>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</si>
  <si>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</si>
  <si>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</si>
  <si>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</si>
  <si>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</si>
  <si>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</si>
  <si>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</si>
  <si>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</si>
  <si>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</si>
  <si>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</si>
  <si>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</si>
  <si>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</si>
  <si>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</si>
  <si>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</si>
  <si>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</si>
  <si>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</si>
  <si>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</si>
  <si>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</si>
  <si>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</si>
  <si>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</si>
  <si>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</si>
  <si>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</si>
  <si>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</si>
  <si>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</si>
  <si>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</si>
  <si>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</si>
  <si>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</si>
  <si>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</si>
  <si>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</si>
  <si>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</si>
  <si>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</si>
  <si>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</si>
  <si>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</si>
  <si>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</si>
  <si>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</si>
  <si>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</si>
  <si>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</si>
  <si>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</si>
  <si>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</si>
  <si>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</si>
  <si>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</si>
  <si>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</si>
  <si>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</si>
  <si>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</si>
  <si>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</si>
  <si>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</si>
  <si>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</si>
  <si>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</si>
  <si>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</si>
  <si>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</si>
  <si>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</si>
  <si>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</si>
  <si>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</si>
  <si>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</si>
  <si>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</si>
  <si>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</si>
  <si>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</si>
  <si>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</si>
  <si>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</si>
  <si>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</si>
  <si>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</si>
  <si>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</si>
  <si>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</si>
  <si>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</si>
  <si>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</si>
  <si>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</si>
  <si>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</si>
  <si>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</si>
  <si>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</si>
  <si>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</si>
  <si>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</si>
  <si>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</si>
  <si>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</si>
  <si>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</si>
  <si>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</si>
  <si>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</si>
  <si>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</si>
  <si>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</si>
  <si>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</si>
  <si>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</si>
  <si>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</si>
  <si>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</si>
  <si>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</si>
  <si>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</si>
  <si>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</si>
  <si>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</si>
  <si>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</si>
  <si>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</si>
  <si>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</si>
  <si>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</si>
  <si>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</si>
  <si>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</si>
  <si>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</si>
  <si>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</si>
  <si>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</si>
  <si>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</si>
  <si>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</si>
  <si>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</si>
  <si>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</si>
  <si>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</si>
  <si>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</si>
  <si>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</si>
  <si>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</si>
  <si>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</si>
  <si>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</si>
  <si>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</si>
  <si>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</si>
  <si>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</si>
  <si>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15001 Direccion</t>
  </si>
  <si>
    <t>15002 Servicios generales</t>
  </si>
  <si>
    <t>15003 Espectaculos</t>
  </si>
  <si>
    <t>15004 Subdireccion administrativa</t>
  </si>
  <si>
    <t>15005 Recursos humanos</t>
  </si>
  <si>
    <t>15006 Parque explora</t>
  </si>
  <si>
    <t>15007 Comercializacion</t>
  </si>
  <si>
    <t>15008 Seguridad</t>
  </si>
  <si>
    <t>15009 Mercadotecnia</t>
  </si>
  <si>
    <t>15011 Comunicación</t>
  </si>
  <si>
    <t>NO APLICA</t>
  </si>
  <si>
    <t>Patronato de la Feria Estatal de León y Parque Ecológico 
Estado Analítico del Ejercicio del Presupuesto de Egresos
Clasificación por Objeto del Gasto (Capítulo y Concepto)
Del 1 de enero al 31 de diciembre 2024</t>
  </si>
  <si>
    <t>Patronato de la Feria Estatal de León y Parque Ecológico 
Estado Analítico del Ejercicio del Presupuesto de Egresos
Clasificación Económica (por Tipo de Gasto)
Del 1 de enero al 31 de diciembre 2024</t>
  </si>
  <si>
    <t>Patronato de la Feria Estatal de León y Parque Ecológico 
Estado Analítico del Ejercicio del Presupuesto de Egresos
Clasificación Administrativa
Del 1 de enero al 31 de diciembre de 2024</t>
  </si>
  <si>
    <t>Gobierno (Federal/Estatal/Municipal) de León
Estado Analítico del Ejercicio del Presupuesto de Egresos
Clasificación Administrativa
Del 1 de enero al 31 de diciembre de 2024</t>
  </si>
  <si>
    <t>Sector Paraestatal del Gobierno (Federal/Estatal/Municipal) de León
Estado Analítico del Ejercicio del Presupuesto de Egresos
Clasificación Administrativa
Del 1 de enero al 31 de diciembre de 2024</t>
  </si>
  <si>
    <t>Patronato de la Feria Estatal de León y Parque Ecológico
Estado Analítico del Ejercicio del Presupuesto de Egresos
Clasificación Funcional (Finalidad y Función)
Del 1 de enero al 31 de diciembre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</si>
</sst>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14" xfId="16" applyNumberFormat="1" applyFont="1" applyBorder="1" applyProtection="1">
      <protection locked="0"/>
    </xf>
    <xf numFmtId="4" fontId="2" fillId="3" borderId="14" xfId="16" applyNumberFormat="1" applyFont="1" applyFill="1" applyBorder="1" applyProtection="1">
      <protection locked="0"/>
    </xf>
    <xf numFmtId="4" fontId="2" fillId="3" borderId="14" xfId="0" applyNumberFormat="1" applyFont="1" applyFill="1" applyBorder="1" applyProtection="1">
      <protection locked="0"/>
    </xf>
    <xf numFmtId="43" fontId="6" fillId="3" borderId="13" xfId="16" applyFont="1" applyFill="1" applyBorder="1" applyProtection="1">
      <protection locked="0"/>
    </xf>
    <xf numFmtId="0" fontId="0" fillId="0" borderId="0" xfId="0" applyAlignment="1" applyProtection="1">
      <alignment horizontal="left" indent="1"/>
      <protection locked="0"/>
    </xf>
    <xf numFmtId="4" fontId="6" fillId="3" borderId="7" xfId="0" applyNumberFormat="1" applyFont="1" applyFill="1" applyBorder="1" applyProtection="1">
      <protection locked="0"/>
    </xf>
    <xf numFmtId="4" fontId="0" fillId="3" borderId="14" xfId="0" applyNumberFormat="1" applyFill="1" applyBorder="1" applyProtection="1"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43" fontId="2" fillId="3" borderId="14" xfId="16" applyFont="1" applyFill="1" applyBorder="1" applyProtection="1">
      <protection locked="0"/>
    </xf>
    <xf numFmtId="43" fontId="2" fillId="0" borderId="14" xfId="16" applyFont="1" applyBorder="1" applyProtection="1">
      <protection locked="0"/>
    </xf>
    <xf numFmtId="43" fontId="6" fillId="3" borderId="14" xfId="16" applyFont="1" applyFill="1" applyBorder="1" applyProtection="1">
      <protection locked="0"/>
    </xf>
    <xf numFmtId="43" fontId="6" fillId="3" borderId="7" xfId="16" applyFont="1" applyFill="1" applyBorder="1" applyProtection="1">
      <protection locked="0"/>
    </xf>
    <xf numFmtId="43" fontId="2" fillId="3" borderId="12" xfId="16" applyFont="1" applyFill="1" applyBorder="1" applyProtection="1">
      <protection locked="0"/>
    </xf>
    <xf numFmtId="43" fontId="2" fillId="0" borderId="13" xfId="16" applyFont="1" applyBorder="1" applyProtection="1">
      <protection locked="0"/>
    </xf>
    <xf numFmtId="43" fontId="2" fillId="3" borderId="13" xfId="16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2"/>
  <sheetViews>
    <sheetView showGridLines="0" tabSelected="1" zoomScale="80" zoomScaleNormal="80" workbookViewId="0">
      <selection activeCell="C16" sqref="C1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4" width="21" style="1" customWidth="1"/>
    <col min="5" max="5" width="24" style="1" customWidth="1"/>
    <col min="6" max="7" width="18.33203125" style="1" customWidth="1"/>
    <col min="8" max="16384" width="12" style="1"/>
  </cols>
  <sheetData>
    <row r="1" spans="1:7" ht="45" customHeight="1" x14ac:dyDescent="0.2">
      <c r="A1" s="54" t="s">
        <v>139</v>
      </c>
      <c r="B1" s="55"/>
      <c r="C1" s="55"/>
      <c r="D1" s="55"/>
      <c r="E1" s="55"/>
      <c r="F1" s="55"/>
      <c r="G1" s="56"/>
    </row>
    <row r="2" spans="1:7" x14ac:dyDescent="0.2">
      <c r="A2" s="20"/>
      <c r="B2" s="23" t="s">
        <v>0</v>
      </c>
      <c r="C2" s="24"/>
      <c r="D2" s="24"/>
      <c r="E2" s="24"/>
      <c r="F2" s="25"/>
      <c r="G2" s="57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2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7" t="s">
        <v>10</v>
      </c>
      <c r="B5" s="51">
        <f>SUM(B6:B12)</f>
        <v>55369932.57</v>
      </c>
      <c r="C5" s="51">
        <f t="shared" ref="C5" si="0">SUM(C6:C12)</f>
        <v>0</v>
      </c>
      <c r="D5" s="51">
        <f>+B5+C5</f>
        <v>55369932.57</v>
      </c>
      <c r="E5" s="51">
        <f>SUM(E6:E12)</f>
        <v>55230377.699999996</v>
      </c>
      <c r="F5" s="51">
        <f>SUM(F6:F12)</f>
        <v>55230377.699999996</v>
      </c>
      <c r="G5" s="51">
        <f>+D5-E5</f>
        <v>139554.87000000477</v>
      </c>
    </row>
    <row r="6" spans="1:7" x14ac:dyDescent="0.2">
      <c r="A6" s="34" t="s">
        <v>11</v>
      </c>
      <c r="B6" s="48">
        <v>28391126</v>
      </c>
      <c r="C6" s="48">
        <v>425000</v>
      </c>
      <c r="D6" s="47">
        <f>+B6+C6</f>
        <v>28816126</v>
      </c>
      <c r="E6" s="48">
        <v>28812040.73</v>
      </c>
      <c r="F6" s="48">
        <v>28812040.73</v>
      </c>
      <c r="G6" s="47">
        <f>+D6-E6</f>
        <v>4085.269999999553</v>
      </c>
    </row>
    <row r="7" spans="1:7" x14ac:dyDescent="0.2">
      <c r="A7" s="34" t="s">
        <v>12</v>
      </c>
      <c r="B7" s="48">
        <v>7372869.79</v>
      </c>
      <c r="C7" s="48">
        <v>815161.24</v>
      </c>
      <c r="D7" s="47">
        <f t="shared" ref="D7:D70" si="1">+B7+C7</f>
        <v>8188031.0300000003</v>
      </c>
      <c r="E7" s="48">
        <v>8187839.5899999989</v>
      </c>
      <c r="F7" s="48">
        <v>8187839.5899999989</v>
      </c>
      <c r="G7" s="47">
        <f t="shared" ref="G7:G69" si="2">+D7-E7</f>
        <v>191.4400000013411</v>
      </c>
    </row>
    <row r="8" spans="1:7" x14ac:dyDescent="0.2">
      <c r="A8" s="34" t="s">
        <v>13</v>
      </c>
      <c r="B8" s="48">
        <v>6833515</v>
      </c>
      <c r="C8" s="48">
        <v>-23205.830000000075</v>
      </c>
      <c r="D8" s="47">
        <f t="shared" si="1"/>
        <v>6810309.1699999999</v>
      </c>
      <c r="E8" s="48">
        <v>6771340.7300000004</v>
      </c>
      <c r="F8" s="48">
        <v>6771340.7300000004</v>
      </c>
      <c r="G8" s="47">
        <f t="shared" si="2"/>
        <v>38968.439999999478</v>
      </c>
    </row>
    <row r="9" spans="1:7" x14ac:dyDescent="0.2">
      <c r="A9" s="34" t="s">
        <v>14</v>
      </c>
      <c r="B9" s="48">
        <v>9018621.7800000012</v>
      </c>
      <c r="C9" s="48">
        <v>-269392.90999999997</v>
      </c>
      <c r="D9" s="47">
        <f t="shared" si="1"/>
        <v>8749228.870000001</v>
      </c>
      <c r="E9" s="48">
        <v>8709832.6699999999</v>
      </c>
      <c r="F9" s="48">
        <v>8709832.6699999999</v>
      </c>
      <c r="G9" s="47">
        <f t="shared" si="2"/>
        <v>39396.200000001118</v>
      </c>
    </row>
    <row r="10" spans="1:7" x14ac:dyDescent="0.2">
      <c r="A10" s="34" t="s">
        <v>15</v>
      </c>
      <c r="B10" s="48">
        <v>3728800</v>
      </c>
      <c r="C10" s="48">
        <v>-947562.5</v>
      </c>
      <c r="D10" s="47">
        <f t="shared" si="1"/>
        <v>2781237.5</v>
      </c>
      <c r="E10" s="48">
        <v>2749323.98</v>
      </c>
      <c r="F10" s="48">
        <v>2749323.98</v>
      </c>
      <c r="G10" s="47">
        <f t="shared" si="2"/>
        <v>31913.520000000019</v>
      </c>
    </row>
    <row r="11" spans="1:7" x14ac:dyDescent="0.2">
      <c r="A11" s="34" t="s">
        <v>16</v>
      </c>
      <c r="B11" s="48">
        <v>25000</v>
      </c>
      <c r="C11" s="48">
        <v>0</v>
      </c>
      <c r="D11" s="47">
        <f t="shared" si="1"/>
        <v>25000</v>
      </c>
      <c r="E11" s="48">
        <v>0</v>
      </c>
      <c r="F11" s="48">
        <v>0</v>
      </c>
      <c r="G11" s="47">
        <f t="shared" si="2"/>
        <v>25000</v>
      </c>
    </row>
    <row r="12" spans="1:7" x14ac:dyDescent="0.2">
      <c r="A12" s="34" t="s">
        <v>17</v>
      </c>
      <c r="B12" s="48">
        <v>0</v>
      </c>
      <c r="C12" s="48">
        <v>0</v>
      </c>
      <c r="D12" s="47">
        <f t="shared" si="1"/>
        <v>0</v>
      </c>
      <c r="E12" s="48">
        <v>0</v>
      </c>
      <c r="F12" s="48">
        <v>0</v>
      </c>
      <c r="G12" s="47">
        <f t="shared" si="2"/>
        <v>0</v>
      </c>
    </row>
    <row r="13" spans="1:7" x14ac:dyDescent="0.2">
      <c r="A13" s="37" t="s">
        <v>124</v>
      </c>
      <c r="B13" s="47">
        <f>SUM(B14:B22)</f>
        <v>8550244.5700000003</v>
      </c>
      <c r="C13" s="47">
        <f>SUM(C14:C22)</f>
        <v>1512459.98</v>
      </c>
      <c r="D13" s="47">
        <f t="shared" si="1"/>
        <v>10062704.550000001</v>
      </c>
      <c r="E13" s="47">
        <f>SUM(E14:E22)</f>
        <v>6479263.7999999998</v>
      </c>
      <c r="F13" s="47">
        <f>SUM(F14:F22)</f>
        <v>6479263.7999999998</v>
      </c>
      <c r="G13" s="47">
        <f t="shared" si="2"/>
        <v>3583440.7500000009</v>
      </c>
    </row>
    <row r="14" spans="1:7" x14ac:dyDescent="0.2">
      <c r="A14" s="34" t="s">
        <v>18</v>
      </c>
      <c r="B14" s="48">
        <v>2680560</v>
      </c>
      <c r="C14" s="48">
        <v>-328597.91000000003</v>
      </c>
      <c r="D14" s="47">
        <f t="shared" si="1"/>
        <v>2351962.09</v>
      </c>
      <c r="E14" s="48">
        <v>1967757.3199999998</v>
      </c>
      <c r="F14" s="48">
        <v>1967757.3199999998</v>
      </c>
      <c r="G14" s="47">
        <f t="shared" si="2"/>
        <v>384204.77</v>
      </c>
    </row>
    <row r="15" spans="1:7" x14ac:dyDescent="0.2">
      <c r="A15" s="34" t="s">
        <v>19</v>
      </c>
      <c r="B15" s="48">
        <v>1453000</v>
      </c>
      <c r="C15" s="48">
        <v>-251560.15000000002</v>
      </c>
      <c r="D15" s="47">
        <f t="shared" si="1"/>
        <v>1201439.8500000001</v>
      </c>
      <c r="E15" s="48">
        <v>1187038.99</v>
      </c>
      <c r="F15" s="48">
        <v>1187038.99</v>
      </c>
      <c r="G15" s="47">
        <f t="shared" si="2"/>
        <v>14400.860000000102</v>
      </c>
    </row>
    <row r="16" spans="1:7" x14ac:dyDescent="0.2">
      <c r="A16" s="34" t="s">
        <v>20</v>
      </c>
      <c r="B16" s="48">
        <v>0</v>
      </c>
      <c r="C16" s="48">
        <v>0</v>
      </c>
      <c r="D16" s="47">
        <f t="shared" si="1"/>
        <v>0</v>
      </c>
      <c r="E16" s="48">
        <v>0</v>
      </c>
      <c r="F16" s="48">
        <v>0</v>
      </c>
      <c r="G16" s="47">
        <f t="shared" si="2"/>
        <v>0</v>
      </c>
    </row>
    <row r="17" spans="1:7" x14ac:dyDescent="0.2">
      <c r="A17" s="34" t="s">
        <v>21</v>
      </c>
      <c r="B17" s="48">
        <v>2365566.4300000002</v>
      </c>
      <c r="C17" s="48">
        <v>-238278.24</v>
      </c>
      <c r="D17" s="47">
        <f t="shared" si="1"/>
        <v>2127288.1900000004</v>
      </c>
      <c r="E17" s="48">
        <v>1741469.9699999997</v>
      </c>
      <c r="F17" s="48">
        <v>1741469.9699999997</v>
      </c>
      <c r="G17" s="47">
        <f t="shared" si="2"/>
        <v>385818.22000000067</v>
      </c>
    </row>
    <row r="18" spans="1:7" x14ac:dyDescent="0.2">
      <c r="A18" s="34" t="s">
        <v>22</v>
      </c>
      <c r="B18" s="48">
        <v>236743.6</v>
      </c>
      <c r="C18" s="48">
        <v>-96113.55</v>
      </c>
      <c r="D18" s="47">
        <f t="shared" si="1"/>
        <v>140630.04999999999</v>
      </c>
      <c r="E18" s="48">
        <v>113665.01</v>
      </c>
      <c r="F18" s="48">
        <v>113665.01</v>
      </c>
      <c r="G18" s="47">
        <f t="shared" si="2"/>
        <v>26965.039999999994</v>
      </c>
    </row>
    <row r="19" spans="1:7" x14ac:dyDescent="0.2">
      <c r="A19" s="34" t="s">
        <v>23</v>
      </c>
      <c r="B19" s="48">
        <v>402135</v>
      </c>
      <c r="C19" s="48">
        <v>-82619</v>
      </c>
      <c r="D19" s="47">
        <f t="shared" si="1"/>
        <v>319516</v>
      </c>
      <c r="E19" s="48">
        <v>247306.43999999997</v>
      </c>
      <c r="F19" s="48">
        <v>247306.43999999997</v>
      </c>
      <c r="G19" s="47">
        <f t="shared" si="2"/>
        <v>72209.560000000027</v>
      </c>
    </row>
    <row r="20" spans="1:7" x14ac:dyDescent="0.2">
      <c r="A20" s="34" t="s">
        <v>24</v>
      </c>
      <c r="B20" s="48">
        <v>737304.32</v>
      </c>
      <c r="C20" s="48">
        <v>-140385</v>
      </c>
      <c r="D20" s="47">
        <f t="shared" si="1"/>
        <v>596919.31999999995</v>
      </c>
      <c r="E20" s="48">
        <v>465884.08</v>
      </c>
      <c r="F20" s="48">
        <v>465884.08</v>
      </c>
      <c r="G20" s="47">
        <f t="shared" si="2"/>
        <v>131035.23999999993</v>
      </c>
    </row>
    <row r="21" spans="1:7" x14ac:dyDescent="0.2">
      <c r="A21" s="34" t="s">
        <v>25</v>
      </c>
      <c r="B21" s="48">
        <v>26000</v>
      </c>
      <c r="C21" s="48">
        <v>-15550</v>
      </c>
      <c r="D21" s="47">
        <f t="shared" si="1"/>
        <v>10450</v>
      </c>
      <c r="E21" s="48">
        <v>0</v>
      </c>
      <c r="F21" s="48">
        <v>0</v>
      </c>
      <c r="G21" s="47">
        <f t="shared" si="2"/>
        <v>10450</v>
      </c>
    </row>
    <row r="22" spans="1:7" x14ac:dyDescent="0.2">
      <c r="A22" s="34" t="s">
        <v>26</v>
      </c>
      <c r="B22" s="48">
        <v>648935.22</v>
      </c>
      <c r="C22" s="48">
        <v>2665563.83</v>
      </c>
      <c r="D22" s="47">
        <f t="shared" si="1"/>
        <v>3314499.05</v>
      </c>
      <c r="E22" s="48">
        <v>756141.98999999987</v>
      </c>
      <c r="F22" s="48">
        <v>756141.98999999987</v>
      </c>
      <c r="G22" s="47">
        <f t="shared" si="2"/>
        <v>2558357.06</v>
      </c>
    </row>
    <row r="23" spans="1:7" x14ac:dyDescent="0.2">
      <c r="A23" s="37" t="s">
        <v>27</v>
      </c>
      <c r="B23" s="47">
        <f>SUM(B24:B32)</f>
        <v>144465357.26999998</v>
      </c>
      <c r="C23" s="47">
        <f>SUM(C24:C32)</f>
        <v>458015470.32999998</v>
      </c>
      <c r="D23" s="47">
        <f t="shared" si="1"/>
        <v>602480827.5999999</v>
      </c>
      <c r="E23" s="47">
        <f>SUM(E24:E32)</f>
        <v>365746688.63</v>
      </c>
      <c r="F23" s="47">
        <f>SUM(F24:F32)</f>
        <v>353175989.06</v>
      </c>
      <c r="G23" s="47">
        <f t="shared" si="2"/>
        <v>236734138.96999991</v>
      </c>
    </row>
    <row r="24" spans="1:7" x14ac:dyDescent="0.2">
      <c r="A24" s="34" t="s">
        <v>28</v>
      </c>
      <c r="B24" s="48">
        <v>13202993.609999999</v>
      </c>
      <c r="C24" s="48">
        <v>-422961.83999999985</v>
      </c>
      <c r="D24" s="47">
        <f t="shared" si="1"/>
        <v>12780031.77</v>
      </c>
      <c r="E24" s="48">
        <v>12583636.279999999</v>
      </c>
      <c r="F24" s="48">
        <v>12583636.279999999</v>
      </c>
      <c r="G24" s="47">
        <f t="shared" si="2"/>
        <v>196395.49000000022</v>
      </c>
    </row>
    <row r="25" spans="1:7" x14ac:dyDescent="0.2">
      <c r="A25" s="34" t="s">
        <v>29</v>
      </c>
      <c r="B25" s="48">
        <v>10893512.469999999</v>
      </c>
      <c r="C25" s="48">
        <v>5547890.6799999997</v>
      </c>
      <c r="D25" s="47">
        <f t="shared" si="1"/>
        <v>16441403.149999999</v>
      </c>
      <c r="E25" s="48">
        <v>15633471.110000001</v>
      </c>
      <c r="F25" s="48">
        <v>15633471.110000001</v>
      </c>
      <c r="G25" s="47">
        <f t="shared" si="2"/>
        <v>807932.03999999724</v>
      </c>
    </row>
    <row r="26" spans="1:7" x14ac:dyDescent="0.2">
      <c r="A26" s="34" t="s">
        <v>30</v>
      </c>
      <c r="B26" s="48">
        <v>15831314.199999999</v>
      </c>
      <c r="C26" s="48">
        <v>5382135.3900000006</v>
      </c>
      <c r="D26" s="47">
        <f t="shared" si="1"/>
        <v>21213449.59</v>
      </c>
      <c r="E26" s="48">
        <v>19153105.119999997</v>
      </c>
      <c r="F26" s="48">
        <v>19153105.119999997</v>
      </c>
      <c r="G26" s="47">
        <f t="shared" si="2"/>
        <v>2060344.4700000025</v>
      </c>
    </row>
    <row r="27" spans="1:7" x14ac:dyDescent="0.2">
      <c r="A27" s="34" t="s">
        <v>31</v>
      </c>
      <c r="B27" s="48">
        <v>770201.44</v>
      </c>
      <c r="C27" s="48">
        <v>-41710</v>
      </c>
      <c r="D27" s="47">
        <f t="shared" si="1"/>
        <v>728491.44</v>
      </c>
      <c r="E27" s="48">
        <v>605919.62</v>
      </c>
      <c r="F27" s="48">
        <v>605919.62</v>
      </c>
      <c r="G27" s="47">
        <f t="shared" si="2"/>
        <v>122571.81999999995</v>
      </c>
    </row>
    <row r="28" spans="1:7" x14ac:dyDescent="0.2">
      <c r="A28" s="34" t="s">
        <v>32</v>
      </c>
      <c r="B28" s="48">
        <v>6663905.5499999998</v>
      </c>
      <c r="C28" s="48">
        <v>12705406.279999999</v>
      </c>
      <c r="D28" s="47">
        <f t="shared" si="1"/>
        <v>19369311.829999998</v>
      </c>
      <c r="E28" s="48">
        <v>15847004.950000001</v>
      </c>
      <c r="F28" s="48">
        <v>15847004.950000001</v>
      </c>
      <c r="G28" s="47">
        <f t="shared" si="2"/>
        <v>3522306.8799999971</v>
      </c>
    </row>
    <row r="29" spans="1:7" x14ac:dyDescent="0.2">
      <c r="A29" s="34" t="s">
        <v>33</v>
      </c>
      <c r="B29" s="48">
        <v>6788000</v>
      </c>
      <c r="C29" s="48">
        <v>3376376.19</v>
      </c>
      <c r="D29" s="47">
        <f t="shared" si="1"/>
        <v>10164376.189999999</v>
      </c>
      <c r="E29" s="48">
        <v>7003766.7300000004</v>
      </c>
      <c r="F29" s="48">
        <v>7003766.7300000004</v>
      </c>
      <c r="G29" s="47">
        <f t="shared" si="2"/>
        <v>3160609.459999999</v>
      </c>
    </row>
    <row r="30" spans="1:7" x14ac:dyDescent="0.2">
      <c r="A30" s="34" t="s">
        <v>34</v>
      </c>
      <c r="B30" s="48">
        <v>1749700</v>
      </c>
      <c r="C30" s="48">
        <v>-382829</v>
      </c>
      <c r="D30" s="47">
        <f t="shared" si="1"/>
        <v>1366871</v>
      </c>
      <c r="E30" s="48">
        <v>968106.8899999999</v>
      </c>
      <c r="F30" s="48">
        <v>968106.8899999999</v>
      </c>
      <c r="G30" s="47">
        <f t="shared" si="2"/>
        <v>398764.1100000001</v>
      </c>
    </row>
    <row r="31" spans="1:7" x14ac:dyDescent="0.2">
      <c r="A31" s="34" t="s">
        <v>35</v>
      </c>
      <c r="B31" s="48">
        <v>76221400</v>
      </c>
      <c r="C31" s="48">
        <v>430428303.40999997</v>
      </c>
      <c r="D31" s="47">
        <f t="shared" si="1"/>
        <v>506649703.40999997</v>
      </c>
      <c r="E31" s="48">
        <v>281095908.75</v>
      </c>
      <c r="F31" s="48">
        <v>269202994.96000004</v>
      </c>
      <c r="G31" s="47">
        <f t="shared" si="2"/>
        <v>225553794.65999997</v>
      </c>
    </row>
    <row r="32" spans="1:7" x14ac:dyDescent="0.2">
      <c r="A32" s="34" t="s">
        <v>36</v>
      </c>
      <c r="B32" s="48">
        <v>12344330</v>
      </c>
      <c r="C32" s="48">
        <v>1422859.22</v>
      </c>
      <c r="D32" s="47">
        <f t="shared" si="1"/>
        <v>13767189.220000001</v>
      </c>
      <c r="E32" s="48">
        <v>12855769.180000002</v>
      </c>
      <c r="F32" s="48">
        <v>12177983.4</v>
      </c>
      <c r="G32" s="47">
        <f t="shared" si="2"/>
        <v>911420.03999999911</v>
      </c>
    </row>
    <row r="33" spans="1:7" x14ac:dyDescent="0.2">
      <c r="A33" s="37" t="s">
        <v>125</v>
      </c>
      <c r="B33" s="47">
        <f>SUM(B34:B42)</f>
        <v>10089946.59</v>
      </c>
      <c r="C33" s="47">
        <f>SUM(C34:C42)</f>
        <v>1595000</v>
      </c>
      <c r="D33" s="47">
        <f t="shared" si="1"/>
        <v>11684946.59</v>
      </c>
      <c r="E33" s="47">
        <f>SUM(E34:E42)</f>
        <v>10082603.52</v>
      </c>
      <c r="F33" s="47">
        <f>SUM(F34:F42)</f>
        <v>10082603.52</v>
      </c>
      <c r="G33" s="47">
        <f t="shared" si="2"/>
        <v>1602343.0700000003</v>
      </c>
    </row>
    <row r="34" spans="1:7" x14ac:dyDescent="0.2">
      <c r="A34" s="34" t="s">
        <v>37</v>
      </c>
      <c r="B34" s="48">
        <v>0</v>
      </c>
      <c r="C34" s="48">
        <v>0</v>
      </c>
      <c r="D34" s="47">
        <f t="shared" si="1"/>
        <v>0</v>
      </c>
      <c r="E34" s="48">
        <v>0</v>
      </c>
      <c r="F34" s="48">
        <v>0</v>
      </c>
      <c r="G34" s="47">
        <f t="shared" si="2"/>
        <v>0</v>
      </c>
    </row>
    <row r="35" spans="1:7" x14ac:dyDescent="0.2">
      <c r="A35" s="34" t="s">
        <v>38</v>
      </c>
      <c r="B35" s="48">
        <v>10089946.59</v>
      </c>
      <c r="C35" s="48">
        <v>1595000</v>
      </c>
      <c r="D35" s="47">
        <f t="shared" si="1"/>
        <v>11684946.59</v>
      </c>
      <c r="E35" s="48">
        <v>10082603.52</v>
      </c>
      <c r="F35" s="48">
        <v>10082603.52</v>
      </c>
      <c r="G35" s="47">
        <f t="shared" si="2"/>
        <v>1602343.0700000003</v>
      </c>
    </row>
    <row r="36" spans="1:7" x14ac:dyDescent="0.2">
      <c r="A36" s="34" t="s">
        <v>39</v>
      </c>
      <c r="B36" s="48">
        <v>0</v>
      </c>
      <c r="C36" s="48">
        <v>0</v>
      </c>
      <c r="D36" s="47">
        <f t="shared" si="1"/>
        <v>0</v>
      </c>
      <c r="E36" s="48">
        <v>0</v>
      </c>
      <c r="F36" s="48">
        <v>0</v>
      </c>
      <c r="G36" s="47">
        <f t="shared" si="2"/>
        <v>0</v>
      </c>
    </row>
    <row r="37" spans="1:7" x14ac:dyDescent="0.2">
      <c r="A37" s="34" t="s">
        <v>40</v>
      </c>
      <c r="B37" s="48">
        <v>0</v>
      </c>
      <c r="C37" s="48">
        <v>0</v>
      </c>
      <c r="D37" s="47">
        <f t="shared" si="1"/>
        <v>0</v>
      </c>
      <c r="E37" s="48">
        <v>0</v>
      </c>
      <c r="F37" s="48">
        <v>0</v>
      </c>
      <c r="G37" s="47">
        <f t="shared" si="2"/>
        <v>0</v>
      </c>
    </row>
    <row r="38" spans="1:7" x14ac:dyDescent="0.2">
      <c r="A38" s="34" t="s">
        <v>41</v>
      </c>
      <c r="B38" s="48">
        <v>0</v>
      </c>
      <c r="C38" s="48">
        <v>0</v>
      </c>
      <c r="D38" s="47">
        <f t="shared" si="1"/>
        <v>0</v>
      </c>
      <c r="E38" s="48">
        <v>0</v>
      </c>
      <c r="F38" s="48">
        <v>0</v>
      </c>
      <c r="G38" s="47">
        <f t="shared" si="2"/>
        <v>0</v>
      </c>
    </row>
    <row r="39" spans="1:7" x14ac:dyDescent="0.2">
      <c r="A39" s="34" t="s">
        <v>42</v>
      </c>
      <c r="B39" s="48">
        <v>0</v>
      </c>
      <c r="C39" s="48">
        <v>0</v>
      </c>
      <c r="D39" s="47">
        <f t="shared" si="1"/>
        <v>0</v>
      </c>
      <c r="E39" s="48">
        <v>0</v>
      </c>
      <c r="F39" s="48">
        <v>0</v>
      </c>
      <c r="G39" s="47">
        <f t="shared" si="2"/>
        <v>0</v>
      </c>
    </row>
    <row r="40" spans="1:7" x14ac:dyDescent="0.2">
      <c r="A40" s="34" t="s">
        <v>43</v>
      </c>
      <c r="B40" s="48">
        <v>0</v>
      </c>
      <c r="C40" s="48">
        <v>0</v>
      </c>
      <c r="D40" s="47">
        <f t="shared" si="1"/>
        <v>0</v>
      </c>
      <c r="E40" s="48">
        <v>0</v>
      </c>
      <c r="F40" s="48">
        <v>0</v>
      </c>
      <c r="G40" s="47">
        <f t="shared" si="2"/>
        <v>0</v>
      </c>
    </row>
    <row r="41" spans="1:7" x14ac:dyDescent="0.2">
      <c r="A41" s="34" t="s">
        <v>44</v>
      </c>
      <c r="B41" s="48">
        <v>0</v>
      </c>
      <c r="C41" s="48">
        <v>0</v>
      </c>
      <c r="D41" s="47">
        <f t="shared" si="1"/>
        <v>0</v>
      </c>
      <c r="E41" s="48">
        <v>0</v>
      </c>
      <c r="F41" s="48">
        <v>0</v>
      </c>
      <c r="G41" s="47">
        <f t="shared" si="2"/>
        <v>0</v>
      </c>
    </row>
    <row r="42" spans="1:7" x14ac:dyDescent="0.2">
      <c r="A42" s="34" t="s">
        <v>45</v>
      </c>
      <c r="B42" s="48">
        <v>0</v>
      </c>
      <c r="C42" s="48">
        <v>0</v>
      </c>
      <c r="D42" s="47">
        <f t="shared" si="1"/>
        <v>0</v>
      </c>
      <c r="E42" s="48">
        <v>0</v>
      </c>
      <c r="F42" s="48">
        <v>0</v>
      </c>
      <c r="G42" s="47">
        <f t="shared" si="2"/>
        <v>0</v>
      </c>
    </row>
    <row r="43" spans="1:7" x14ac:dyDescent="0.2">
      <c r="A43" s="37" t="s">
        <v>126</v>
      </c>
      <c r="B43" s="47">
        <f>SUM(B44:B52)</f>
        <v>184350</v>
      </c>
      <c r="C43" s="47">
        <f>SUM(C44:C52)</f>
        <v>13716676.77</v>
      </c>
      <c r="D43" s="47">
        <f t="shared" si="1"/>
        <v>13901026.77</v>
      </c>
      <c r="E43" s="47">
        <f>SUM(E44:E52)</f>
        <v>11089899.939999999</v>
      </c>
      <c r="F43" s="47">
        <f>SUM(F44:F52)</f>
        <v>9105973.4399999995</v>
      </c>
      <c r="G43" s="47">
        <f t="shared" si="2"/>
        <v>2811126.83</v>
      </c>
    </row>
    <row r="44" spans="1:7" x14ac:dyDescent="0.2">
      <c r="A44" s="34" t="s">
        <v>46</v>
      </c>
      <c r="B44" s="48">
        <v>184350</v>
      </c>
      <c r="C44" s="48">
        <v>117836.55</v>
      </c>
      <c r="D44" s="47">
        <f t="shared" si="1"/>
        <v>302186.55</v>
      </c>
      <c r="E44" s="48">
        <v>207592.49</v>
      </c>
      <c r="F44" s="48">
        <v>207592.49</v>
      </c>
      <c r="G44" s="47">
        <f t="shared" si="2"/>
        <v>94594.06</v>
      </c>
    </row>
    <row r="45" spans="1:7" x14ac:dyDescent="0.2">
      <c r="A45" s="34" t="s">
        <v>47</v>
      </c>
      <c r="B45" s="48">
        <v>0</v>
      </c>
      <c r="C45" s="48">
        <v>10000000</v>
      </c>
      <c r="D45" s="47">
        <f t="shared" si="1"/>
        <v>10000000</v>
      </c>
      <c r="E45" s="48">
        <v>9919632.5</v>
      </c>
      <c r="F45" s="48">
        <v>7935706</v>
      </c>
      <c r="G45" s="47">
        <f t="shared" si="2"/>
        <v>80367.5</v>
      </c>
    </row>
    <row r="46" spans="1:7" x14ac:dyDescent="0.2">
      <c r="A46" s="34" t="s">
        <v>48</v>
      </c>
      <c r="B46" s="48">
        <v>0</v>
      </c>
      <c r="C46" s="48">
        <v>0</v>
      </c>
      <c r="D46" s="47">
        <f t="shared" si="1"/>
        <v>0</v>
      </c>
      <c r="E46" s="48">
        <v>0</v>
      </c>
      <c r="F46" s="48">
        <v>0</v>
      </c>
      <c r="G46" s="47">
        <f t="shared" si="2"/>
        <v>0</v>
      </c>
    </row>
    <row r="47" spans="1:7" x14ac:dyDescent="0.2">
      <c r="A47" s="34" t="s">
        <v>49</v>
      </c>
      <c r="B47" s="48">
        <v>0</v>
      </c>
      <c r="C47" s="48">
        <v>0</v>
      </c>
      <c r="D47" s="47">
        <f t="shared" si="1"/>
        <v>0</v>
      </c>
      <c r="E47" s="48">
        <v>0</v>
      </c>
      <c r="F47" s="48">
        <v>0</v>
      </c>
      <c r="G47" s="47">
        <f t="shared" si="2"/>
        <v>0</v>
      </c>
    </row>
    <row r="48" spans="1:7" x14ac:dyDescent="0.2">
      <c r="A48" s="34" t="s">
        <v>50</v>
      </c>
      <c r="B48" s="48">
        <v>0</v>
      </c>
      <c r="C48" s="48">
        <v>0</v>
      </c>
      <c r="D48" s="47">
        <f t="shared" si="1"/>
        <v>0</v>
      </c>
      <c r="E48" s="48">
        <v>0</v>
      </c>
      <c r="F48" s="48">
        <v>0</v>
      </c>
      <c r="G48" s="47">
        <f t="shared" si="2"/>
        <v>0</v>
      </c>
    </row>
    <row r="49" spans="1:7" x14ac:dyDescent="0.2">
      <c r="A49" s="34" t="s">
        <v>51</v>
      </c>
      <c r="B49" s="48">
        <v>0</v>
      </c>
      <c r="C49" s="48">
        <v>3570840.2199999997</v>
      </c>
      <c r="D49" s="47">
        <f t="shared" si="1"/>
        <v>3570840.2199999997</v>
      </c>
      <c r="E49" s="48">
        <v>934674.95</v>
      </c>
      <c r="F49" s="48">
        <v>934674.95</v>
      </c>
      <c r="G49" s="47">
        <f t="shared" si="2"/>
        <v>2636165.2699999996</v>
      </c>
    </row>
    <row r="50" spans="1:7" x14ac:dyDescent="0.2">
      <c r="A50" s="34" t="s">
        <v>52</v>
      </c>
      <c r="B50" s="48">
        <v>0</v>
      </c>
      <c r="C50" s="48">
        <v>0</v>
      </c>
      <c r="D50" s="47">
        <f t="shared" si="1"/>
        <v>0</v>
      </c>
      <c r="E50" s="48">
        <v>0</v>
      </c>
      <c r="F50" s="48">
        <v>0</v>
      </c>
      <c r="G50" s="47">
        <f t="shared" si="2"/>
        <v>0</v>
      </c>
    </row>
    <row r="51" spans="1:7" x14ac:dyDescent="0.2">
      <c r="A51" s="34" t="s">
        <v>53</v>
      </c>
      <c r="B51" s="48">
        <v>0</v>
      </c>
      <c r="C51" s="48">
        <v>0</v>
      </c>
      <c r="D51" s="47">
        <f t="shared" si="1"/>
        <v>0</v>
      </c>
      <c r="E51" s="48">
        <v>0</v>
      </c>
      <c r="F51" s="48">
        <v>0</v>
      </c>
      <c r="G51" s="47">
        <f t="shared" si="2"/>
        <v>0</v>
      </c>
    </row>
    <row r="52" spans="1:7" x14ac:dyDescent="0.2">
      <c r="A52" s="34" t="s">
        <v>54</v>
      </c>
      <c r="B52" s="48">
        <v>0</v>
      </c>
      <c r="C52" s="48">
        <v>28000</v>
      </c>
      <c r="D52" s="47">
        <f t="shared" si="1"/>
        <v>28000</v>
      </c>
      <c r="E52" s="48">
        <v>28000</v>
      </c>
      <c r="F52" s="48">
        <v>28000</v>
      </c>
      <c r="G52" s="47">
        <f t="shared" si="2"/>
        <v>0</v>
      </c>
    </row>
    <row r="53" spans="1:7" x14ac:dyDescent="0.2">
      <c r="A53" s="37" t="s">
        <v>55</v>
      </c>
      <c r="B53" s="47">
        <f>SUM(B54:B56)</f>
        <v>0</v>
      </c>
      <c r="C53" s="47">
        <f>SUM(C54:C56)</f>
        <v>4875935</v>
      </c>
      <c r="D53" s="47">
        <f t="shared" si="1"/>
        <v>4875935</v>
      </c>
      <c r="E53" s="47">
        <f>SUM(E54:E56)</f>
        <v>1593434.11</v>
      </c>
      <c r="F53" s="47">
        <f>SUM(F54:F56)</f>
        <v>1593434.11</v>
      </c>
      <c r="G53" s="47">
        <f t="shared" si="2"/>
        <v>3282500.8899999997</v>
      </c>
    </row>
    <row r="54" spans="1:7" x14ac:dyDescent="0.2">
      <c r="A54" s="34" t="s">
        <v>56</v>
      </c>
      <c r="B54" s="48">
        <v>0</v>
      </c>
      <c r="C54" s="48">
        <v>0</v>
      </c>
      <c r="D54" s="47">
        <f t="shared" si="1"/>
        <v>0</v>
      </c>
      <c r="E54" s="48">
        <v>0</v>
      </c>
      <c r="F54" s="48">
        <v>0</v>
      </c>
      <c r="G54" s="47">
        <f t="shared" si="2"/>
        <v>0</v>
      </c>
    </row>
    <row r="55" spans="1:7" x14ac:dyDescent="0.2">
      <c r="A55" s="34" t="s">
        <v>57</v>
      </c>
      <c r="B55" s="48">
        <v>0</v>
      </c>
      <c r="C55" s="48">
        <v>4875935</v>
      </c>
      <c r="D55" s="47">
        <f t="shared" si="1"/>
        <v>4875935</v>
      </c>
      <c r="E55" s="48">
        <v>1593434.11</v>
      </c>
      <c r="F55" s="48">
        <v>1593434.11</v>
      </c>
      <c r="G55" s="47">
        <f t="shared" si="2"/>
        <v>3282500.8899999997</v>
      </c>
    </row>
    <row r="56" spans="1:7" x14ac:dyDescent="0.2">
      <c r="A56" s="34" t="s">
        <v>58</v>
      </c>
      <c r="B56" s="48">
        <v>0</v>
      </c>
      <c r="C56" s="48">
        <v>0</v>
      </c>
      <c r="D56" s="47">
        <f t="shared" si="1"/>
        <v>0</v>
      </c>
      <c r="E56" s="48">
        <v>0</v>
      </c>
      <c r="F56" s="48">
        <v>0</v>
      </c>
      <c r="G56" s="47">
        <f t="shared" si="2"/>
        <v>0</v>
      </c>
    </row>
    <row r="57" spans="1:7" x14ac:dyDescent="0.2">
      <c r="A57" s="37" t="s">
        <v>122</v>
      </c>
      <c r="B57" s="47">
        <f>SUM(B58:B64)</f>
        <v>0</v>
      </c>
      <c r="C57" s="47">
        <f>SUM(C58:C64)</f>
        <v>0</v>
      </c>
      <c r="D57" s="47">
        <f t="shared" si="1"/>
        <v>0</v>
      </c>
      <c r="E57" s="47">
        <f>SUM(E58:E64)</f>
        <v>0</v>
      </c>
      <c r="F57" s="47">
        <f>SUM(F58:F64)</f>
        <v>0</v>
      </c>
      <c r="G57" s="47">
        <f t="shared" si="2"/>
        <v>0</v>
      </c>
    </row>
    <row r="58" spans="1:7" x14ac:dyDescent="0.2">
      <c r="A58" s="34" t="s">
        <v>59</v>
      </c>
      <c r="B58" s="48">
        <v>0</v>
      </c>
      <c r="C58" s="48">
        <v>0</v>
      </c>
      <c r="D58" s="47">
        <f t="shared" si="1"/>
        <v>0</v>
      </c>
      <c r="E58" s="48">
        <v>0</v>
      </c>
      <c r="F58" s="48">
        <v>0</v>
      </c>
      <c r="G58" s="47">
        <f t="shared" si="2"/>
        <v>0</v>
      </c>
    </row>
    <row r="59" spans="1:7" x14ac:dyDescent="0.2">
      <c r="A59" s="34" t="s">
        <v>60</v>
      </c>
      <c r="B59" s="48">
        <v>0</v>
      </c>
      <c r="C59" s="48">
        <v>0</v>
      </c>
      <c r="D59" s="47">
        <f t="shared" si="1"/>
        <v>0</v>
      </c>
      <c r="E59" s="48">
        <v>0</v>
      </c>
      <c r="F59" s="48">
        <v>0</v>
      </c>
      <c r="G59" s="47">
        <f t="shared" si="2"/>
        <v>0</v>
      </c>
    </row>
    <row r="60" spans="1:7" x14ac:dyDescent="0.2">
      <c r="A60" s="34" t="s">
        <v>61</v>
      </c>
      <c r="B60" s="48">
        <v>0</v>
      </c>
      <c r="C60" s="48">
        <v>0</v>
      </c>
      <c r="D60" s="47">
        <f t="shared" si="1"/>
        <v>0</v>
      </c>
      <c r="E60" s="48">
        <v>0</v>
      </c>
      <c r="F60" s="48">
        <v>0</v>
      </c>
      <c r="G60" s="47">
        <f t="shared" si="2"/>
        <v>0</v>
      </c>
    </row>
    <row r="61" spans="1:7" x14ac:dyDescent="0.2">
      <c r="A61" s="34" t="s">
        <v>62</v>
      </c>
      <c r="B61" s="48">
        <v>0</v>
      </c>
      <c r="C61" s="48">
        <v>0</v>
      </c>
      <c r="D61" s="47">
        <f t="shared" si="1"/>
        <v>0</v>
      </c>
      <c r="E61" s="48">
        <v>0</v>
      </c>
      <c r="F61" s="48">
        <v>0</v>
      </c>
      <c r="G61" s="47">
        <f t="shared" si="2"/>
        <v>0</v>
      </c>
    </row>
    <row r="62" spans="1:7" x14ac:dyDescent="0.2">
      <c r="A62" s="34" t="s">
        <v>63</v>
      </c>
      <c r="B62" s="48">
        <v>0</v>
      </c>
      <c r="C62" s="48">
        <v>0</v>
      </c>
      <c r="D62" s="47">
        <f t="shared" si="1"/>
        <v>0</v>
      </c>
      <c r="E62" s="48">
        <v>0</v>
      </c>
      <c r="F62" s="48">
        <v>0</v>
      </c>
      <c r="G62" s="47">
        <f t="shared" si="2"/>
        <v>0</v>
      </c>
    </row>
    <row r="63" spans="1:7" x14ac:dyDescent="0.2">
      <c r="A63" s="34" t="s">
        <v>64</v>
      </c>
      <c r="B63" s="48">
        <v>0</v>
      </c>
      <c r="C63" s="48">
        <v>0</v>
      </c>
      <c r="D63" s="47">
        <f t="shared" si="1"/>
        <v>0</v>
      </c>
      <c r="E63" s="48">
        <v>0</v>
      </c>
      <c r="F63" s="48">
        <v>0</v>
      </c>
      <c r="G63" s="47">
        <f t="shared" si="2"/>
        <v>0</v>
      </c>
    </row>
    <row r="64" spans="1:7" x14ac:dyDescent="0.2">
      <c r="A64" s="34" t="s">
        <v>65</v>
      </c>
      <c r="B64" s="48">
        <v>0</v>
      </c>
      <c r="C64" s="48">
        <v>0</v>
      </c>
      <c r="D64" s="47">
        <f t="shared" si="1"/>
        <v>0</v>
      </c>
      <c r="E64" s="48">
        <v>0</v>
      </c>
      <c r="F64" s="48">
        <v>0</v>
      </c>
      <c r="G64" s="47">
        <f t="shared" si="2"/>
        <v>0</v>
      </c>
    </row>
    <row r="65" spans="1:7" x14ac:dyDescent="0.2">
      <c r="A65" s="37" t="s">
        <v>123</v>
      </c>
      <c r="B65" s="47">
        <f>SUM(B66:B68)</f>
        <v>0</v>
      </c>
      <c r="C65" s="47">
        <f>SUM(C66:C68)</f>
        <v>0</v>
      </c>
      <c r="D65" s="47">
        <f t="shared" si="1"/>
        <v>0</v>
      </c>
      <c r="E65" s="47">
        <f>SUM(E66:E68)</f>
        <v>0</v>
      </c>
      <c r="F65" s="47">
        <f>SUM(F66:F68)</f>
        <v>0</v>
      </c>
      <c r="G65" s="47">
        <f t="shared" si="2"/>
        <v>0</v>
      </c>
    </row>
    <row r="66" spans="1:7" x14ac:dyDescent="0.2">
      <c r="A66" s="34" t="s">
        <v>66</v>
      </c>
      <c r="B66" s="48">
        <v>0</v>
      </c>
      <c r="C66" s="48">
        <v>0</v>
      </c>
      <c r="D66" s="47">
        <f t="shared" si="1"/>
        <v>0</v>
      </c>
      <c r="E66" s="48">
        <v>0</v>
      </c>
      <c r="F66" s="48">
        <v>0</v>
      </c>
      <c r="G66" s="47">
        <f t="shared" si="2"/>
        <v>0</v>
      </c>
    </row>
    <row r="67" spans="1:7" x14ac:dyDescent="0.2">
      <c r="A67" s="34" t="s">
        <v>67</v>
      </c>
      <c r="B67" s="48">
        <v>0</v>
      </c>
      <c r="C67" s="48">
        <v>0</v>
      </c>
      <c r="D67" s="47">
        <f t="shared" si="1"/>
        <v>0</v>
      </c>
      <c r="E67" s="48">
        <v>0</v>
      </c>
      <c r="F67" s="48">
        <v>0</v>
      </c>
      <c r="G67" s="47">
        <f t="shared" si="2"/>
        <v>0</v>
      </c>
    </row>
    <row r="68" spans="1:7" x14ac:dyDescent="0.2">
      <c r="A68" s="34" t="s">
        <v>68</v>
      </c>
      <c r="B68" s="48">
        <v>0</v>
      </c>
      <c r="C68" s="48">
        <v>0</v>
      </c>
      <c r="D68" s="47">
        <f t="shared" si="1"/>
        <v>0</v>
      </c>
      <c r="E68" s="48">
        <v>0</v>
      </c>
      <c r="F68" s="48">
        <v>0</v>
      </c>
      <c r="G68" s="47">
        <f t="shared" si="2"/>
        <v>0</v>
      </c>
    </row>
    <row r="69" spans="1:7" x14ac:dyDescent="0.2">
      <c r="A69" s="37" t="s">
        <v>69</v>
      </c>
      <c r="B69" s="47">
        <f>SUM(B70:B76)</f>
        <v>0</v>
      </c>
      <c r="C69" s="47">
        <f>SUM(C70:C76)</f>
        <v>0</v>
      </c>
      <c r="D69" s="47">
        <f t="shared" si="1"/>
        <v>0</v>
      </c>
      <c r="E69" s="47">
        <f>SUM(E70:E76)</f>
        <v>0</v>
      </c>
      <c r="F69" s="47">
        <f>SUM(F70:F76)</f>
        <v>0</v>
      </c>
      <c r="G69" s="47">
        <f t="shared" si="2"/>
        <v>0</v>
      </c>
    </row>
    <row r="70" spans="1:7" x14ac:dyDescent="0.2">
      <c r="A70" s="34" t="s">
        <v>70</v>
      </c>
      <c r="B70" s="48">
        <v>0</v>
      </c>
      <c r="C70" s="48">
        <v>0</v>
      </c>
      <c r="D70" s="47">
        <f t="shared" si="1"/>
        <v>0</v>
      </c>
      <c r="E70" s="48">
        <v>0</v>
      </c>
      <c r="F70" s="48">
        <v>0</v>
      </c>
      <c r="G70" s="47">
        <f t="shared" ref="G70:G76" si="3">+D70-E70</f>
        <v>0</v>
      </c>
    </row>
    <row r="71" spans="1:7" x14ac:dyDescent="0.2">
      <c r="A71" s="34" t="s">
        <v>71</v>
      </c>
      <c r="B71" s="48">
        <v>0</v>
      </c>
      <c r="C71" s="48">
        <v>0</v>
      </c>
      <c r="D71" s="47">
        <f t="shared" ref="D71:D76" si="4">+B71+C71</f>
        <v>0</v>
      </c>
      <c r="E71" s="48">
        <v>0</v>
      </c>
      <c r="F71" s="48">
        <v>0</v>
      </c>
      <c r="G71" s="47">
        <f t="shared" si="3"/>
        <v>0</v>
      </c>
    </row>
    <row r="72" spans="1:7" x14ac:dyDescent="0.2">
      <c r="A72" s="34" t="s">
        <v>72</v>
      </c>
      <c r="B72" s="48">
        <v>0</v>
      </c>
      <c r="C72" s="48">
        <v>0</v>
      </c>
      <c r="D72" s="47">
        <f t="shared" si="4"/>
        <v>0</v>
      </c>
      <c r="E72" s="48">
        <v>0</v>
      </c>
      <c r="F72" s="48">
        <v>0</v>
      </c>
      <c r="G72" s="47">
        <f t="shared" si="3"/>
        <v>0</v>
      </c>
    </row>
    <row r="73" spans="1:7" x14ac:dyDescent="0.2">
      <c r="A73" s="34" t="s">
        <v>73</v>
      </c>
      <c r="B73" s="48">
        <v>0</v>
      </c>
      <c r="C73" s="48">
        <v>0</v>
      </c>
      <c r="D73" s="47">
        <f t="shared" si="4"/>
        <v>0</v>
      </c>
      <c r="E73" s="48">
        <v>0</v>
      </c>
      <c r="F73" s="48">
        <v>0</v>
      </c>
      <c r="G73" s="47">
        <f t="shared" si="3"/>
        <v>0</v>
      </c>
    </row>
    <row r="74" spans="1:7" x14ac:dyDescent="0.2">
      <c r="A74" s="34" t="s">
        <v>74</v>
      </c>
      <c r="B74" s="48">
        <v>0</v>
      </c>
      <c r="C74" s="48">
        <v>0</v>
      </c>
      <c r="D74" s="47">
        <f t="shared" si="4"/>
        <v>0</v>
      </c>
      <c r="E74" s="48">
        <v>0</v>
      </c>
      <c r="F74" s="48">
        <v>0</v>
      </c>
      <c r="G74" s="47">
        <f t="shared" si="3"/>
        <v>0</v>
      </c>
    </row>
    <row r="75" spans="1:7" x14ac:dyDescent="0.2">
      <c r="A75" s="34" t="s">
        <v>75</v>
      </c>
      <c r="B75" s="48">
        <v>0</v>
      </c>
      <c r="C75" s="48">
        <v>0</v>
      </c>
      <c r="D75" s="47">
        <f t="shared" si="4"/>
        <v>0</v>
      </c>
      <c r="E75" s="48">
        <v>0</v>
      </c>
      <c r="F75" s="48">
        <v>0</v>
      </c>
      <c r="G75" s="47">
        <f t="shared" si="3"/>
        <v>0</v>
      </c>
    </row>
    <row r="76" spans="1:7" x14ac:dyDescent="0.2">
      <c r="A76" s="35" t="s">
        <v>76</v>
      </c>
      <c r="B76" s="52">
        <v>0</v>
      </c>
      <c r="C76" s="52">
        <v>0</v>
      </c>
      <c r="D76" s="53">
        <f t="shared" si="4"/>
        <v>0</v>
      </c>
      <c r="E76" s="52">
        <v>0</v>
      </c>
      <c r="F76" s="52">
        <v>0</v>
      </c>
      <c r="G76" s="53">
        <f t="shared" si="3"/>
        <v>0</v>
      </c>
    </row>
    <row r="77" spans="1:7" x14ac:dyDescent="0.2">
      <c r="A77" s="36" t="s">
        <v>77</v>
      </c>
      <c r="B77" s="41">
        <f>+B5+B13+B23+B33+B43+B53+B57+B65+B69</f>
        <v>218659830.99999997</v>
      </c>
      <c r="C77" s="41">
        <f>+C5+C13+C23+C33+C43+C53+C57+C65+C69</f>
        <v>479715542.07999998</v>
      </c>
      <c r="D77" s="41">
        <f t="shared" ref="D77" si="5">+B77+C77</f>
        <v>698375373.07999992</v>
      </c>
      <c r="E77" s="41">
        <f>+E5+E13+E23+E33+E43+E53+E57+E65+E69</f>
        <v>450222267.69999999</v>
      </c>
      <c r="F77" s="41">
        <f>+F5+F13+F23+F33+F43+F53+F57+F65+F69</f>
        <v>435667641.63</v>
      </c>
      <c r="G77" s="41">
        <f>+G5+G13+G23+G33+G43+G53+G57+G65+G69</f>
        <v>248153105.37999991</v>
      </c>
    </row>
    <row r="79" spans="1:7" x14ac:dyDescent="0.2">
      <c r="B79" s="46"/>
      <c r="C79" s="46"/>
      <c r="D79" s="46"/>
      <c r="E79" s="46"/>
      <c r="F79" s="46"/>
      <c r="G79" s="46"/>
    </row>
    <row r="80" spans="1:7" x14ac:dyDescent="0.2">
      <c r="B80" s="45"/>
      <c r="C80" s="45"/>
      <c r="D80" s="45"/>
      <c r="E80" s="45"/>
      <c r="F80" s="45"/>
      <c r="G80" s="45"/>
    </row>
    <row r="82" spans="2:7" x14ac:dyDescent="0.2">
      <c r="B82" s="46"/>
      <c r="C82" s="46"/>
      <c r="D82" s="46"/>
      <c r="E82" s="46"/>
      <c r="F82" s="46"/>
      <c r="G82" s="4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140</v>
      </c>
      <c r="B1" s="55"/>
      <c r="C1" s="55"/>
      <c r="D1" s="55"/>
      <c r="E1" s="55"/>
      <c r="F1" s="55"/>
      <c r="G1" s="56"/>
    </row>
    <row r="2" spans="1:7" x14ac:dyDescent="0.2">
      <c r="A2" s="20"/>
      <c r="B2" s="23" t="s">
        <v>0</v>
      </c>
      <c r="C2" s="24"/>
      <c r="D2" s="24"/>
      <c r="E2" s="24"/>
      <c r="F2" s="25"/>
      <c r="G2" s="57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2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1"/>
      <c r="B5" s="8"/>
      <c r="C5" s="8"/>
      <c r="D5" s="8"/>
      <c r="E5" s="8"/>
      <c r="F5" s="8"/>
      <c r="G5" s="8"/>
    </row>
    <row r="6" spans="1:7" x14ac:dyDescent="0.2">
      <c r="A6" s="31" t="s">
        <v>78</v>
      </c>
      <c r="B6" s="38">
        <v>218475481</v>
      </c>
      <c r="C6" s="38">
        <v>461122930.30999988</v>
      </c>
      <c r="D6" s="39">
        <f>+B6+C6</f>
        <v>679598411.30999994</v>
      </c>
      <c r="E6" s="38">
        <v>437538933.65000004</v>
      </c>
      <c r="F6" s="38">
        <v>424968234.08000004</v>
      </c>
      <c r="G6" s="39">
        <f>+D6-E6</f>
        <v>242059477.65999991</v>
      </c>
    </row>
    <row r="7" spans="1:7" x14ac:dyDescent="0.2">
      <c r="A7" s="31"/>
      <c r="B7" s="38"/>
      <c r="C7" s="38"/>
      <c r="D7" s="38"/>
      <c r="E7" s="38"/>
      <c r="F7" s="38"/>
      <c r="G7" s="38"/>
    </row>
    <row r="8" spans="1:7" x14ac:dyDescent="0.2">
      <c r="A8" s="31" t="s">
        <v>79</v>
      </c>
      <c r="B8" s="38">
        <v>184350</v>
      </c>
      <c r="C8" s="38">
        <v>18592611.770000003</v>
      </c>
      <c r="D8" s="39">
        <f>+B8+C8</f>
        <v>18776961.770000003</v>
      </c>
      <c r="E8" s="38">
        <v>12683334.050000001</v>
      </c>
      <c r="F8" s="38">
        <v>10699407.550000001</v>
      </c>
      <c r="G8" s="39">
        <f>+D8-E8</f>
        <v>6093627.7200000025</v>
      </c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 t="s">
        <v>80</v>
      </c>
      <c r="B10" s="6">
        <v>0</v>
      </c>
      <c r="C10" s="6">
        <v>0</v>
      </c>
      <c r="D10" s="39">
        <f>+B10+C10</f>
        <v>0</v>
      </c>
      <c r="E10" s="6">
        <v>0</v>
      </c>
      <c r="F10" s="6">
        <v>0</v>
      </c>
      <c r="G10" s="39">
        <f>+D10-E10</f>
        <v>0</v>
      </c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 t="s">
        <v>41</v>
      </c>
      <c r="B12" s="38">
        <v>0</v>
      </c>
      <c r="C12" s="38">
        <v>0</v>
      </c>
      <c r="D12" s="39">
        <f>+B12+C12</f>
        <v>0</v>
      </c>
      <c r="E12" s="38">
        <v>0</v>
      </c>
      <c r="F12" s="38">
        <v>0</v>
      </c>
      <c r="G12" s="39">
        <f>+D12-E12</f>
        <v>0</v>
      </c>
    </row>
    <row r="13" spans="1:7" x14ac:dyDescent="0.2">
      <c r="A13" s="31"/>
      <c r="B13" s="38"/>
      <c r="C13" s="38"/>
      <c r="D13" s="38"/>
      <c r="E13" s="38"/>
      <c r="F13" s="38"/>
      <c r="G13" s="6"/>
    </row>
    <row r="14" spans="1:7" x14ac:dyDescent="0.2">
      <c r="A14" s="31" t="s">
        <v>66</v>
      </c>
      <c r="B14" s="38">
        <v>0</v>
      </c>
      <c r="C14" s="38">
        <v>0</v>
      </c>
      <c r="D14" s="39">
        <f>+B14+C14</f>
        <v>0</v>
      </c>
      <c r="E14" s="38">
        <v>0</v>
      </c>
      <c r="F14" s="38">
        <v>0</v>
      </c>
      <c r="G14" s="39">
        <f>+D14-E14</f>
        <v>0</v>
      </c>
    </row>
    <row r="15" spans="1:7" x14ac:dyDescent="0.2">
      <c r="A15" s="32"/>
      <c r="B15" s="7"/>
      <c r="C15" s="7"/>
      <c r="D15" s="7"/>
      <c r="E15" s="7"/>
      <c r="F15" s="7"/>
      <c r="G15" s="7"/>
    </row>
    <row r="16" spans="1:7" x14ac:dyDescent="0.2">
      <c r="A16" s="33" t="s">
        <v>77</v>
      </c>
      <c r="B16" s="41">
        <f>+B6+B8</f>
        <v>218659831</v>
      </c>
      <c r="C16" s="41">
        <f t="shared" ref="C16:G16" si="0">+C6+C8</f>
        <v>479715542.07999986</v>
      </c>
      <c r="D16" s="41">
        <f t="shared" si="0"/>
        <v>698375373.07999992</v>
      </c>
      <c r="E16" s="41">
        <f t="shared" si="0"/>
        <v>450222267.70000005</v>
      </c>
      <c r="F16" s="41">
        <f t="shared" si="0"/>
        <v>435667641.63000005</v>
      </c>
      <c r="G16" s="41">
        <f t="shared" si="0"/>
        <v>248153105.37999991</v>
      </c>
    </row>
    <row r="22" spans="2:7" x14ac:dyDescent="0.2">
      <c r="B22" s="46"/>
      <c r="C22" s="46"/>
      <c r="D22" s="46"/>
      <c r="E22" s="46"/>
      <c r="F22" s="46"/>
      <c r="G22" s="46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4"/>
  <sheetViews>
    <sheetView showGridLines="0" workbookViewId="0">
      <selection activeCell="E40" sqref="E40:F40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141</v>
      </c>
      <c r="B1" s="55"/>
      <c r="C1" s="55"/>
      <c r="D1" s="55"/>
      <c r="E1" s="55"/>
      <c r="F1" s="55"/>
      <c r="G1" s="56"/>
    </row>
    <row r="2" spans="1:7" x14ac:dyDescent="0.2">
      <c r="A2" s="10"/>
      <c r="B2" s="10"/>
      <c r="C2" s="10"/>
      <c r="D2" s="10"/>
      <c r="E2" s="10"/>
      <c r="F2" s="10"/>
      <c r="G2" s="10"/>
    </row>
    <row r="3" spans="1:7" x14ac:dyDescent="0.2">
      <c r="A3" s="20"/>
      <c r="B3" s="23" t="s">
        <v>0</v>
      </c>
      <c r="C3" s="24"/>
      <c r="D3" s="24"/>
      <c r="E3" s="24"/>
      <c r="F3" s="25"/>
      <c r="G3" s="57" t="s">
        <v>7</v>
      </c>
    </row>
    <row r="4" spans="1:7" ht="24.95" customHeight="1" x14ac:dyDescent="0.2">
      <c r="A4" s="2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7" x14ac:dyDescent="0.2">
      <c r="A5" s="2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9"/>
      <c r="B6" s="15"/>
      <c r="C6" s="15"/>
      <c r="D6" s="15"/>
      <c r="E6" s="15"/>
      <c r="F6" s="15"/>
      <c r="G6" s="15"/>
    </row>
    <row r="7" spans="1:7" x14ac:dyDescent="0.2">
      <c r="A7" s="27" t="s">
        <v>128</v>
      </c>
      <c r="B7" s="6">
        <v>12489706.59</v>
      </c>
      <c r="C7" s="6">
        <v>28476049.600000001</v>
      </c>
      <c r="D7" s="40">
        <f>+B7+C7</f>
        <v>40965756.189999998</v>
      </c>
      <c r="E7" s="6">
        <v>26987232.880000006</v>
      </c>
      <c r="F7" s="6">
        <v>25003306.380000003</v>
      </c>
      <c r="G7" s="40">
        <f>+D7-E7</f>
        <v>13978523.309999991</v>
      </c>
    </row>
    <row r="8" spans="1:7" x14ac:dyDescent="0.2">
      <c r="A8" s="27" t="s">
        <v>129</v>
      </c>
      <c r="B8" s="6">
        <v>28391884.120000001</v>
      </c>
      <c r="C8" s="6">
        <v>5323673.0299999993</v>
      </c>
      <c r="D8" s="40">
        <f t="shared" ref="D8:D16" si="0">+B8+C8</f>
        <v>33715557.149999999</v>
      </c>
      <c r="E8" s="6">
        <v>32609145.02</v>
      </c>
      <c r="F8" s="6">
        <v>32609145.02</v>
      </c>
      <c r="G8" s="40">
        <f t="shared" ref="G8:G14" si="1">+D8-E8</f>
        <v>1106412.129999999</v>
      </c>
    </row>
    <row r="9" spans="1:7" x14ac:dyDescent="0.2">
      <c r="A9" s="27" t="s">
        <v>130</v>
      </c>
      <c r="B9" s="6">
        <v>89135872.719999999</v>
      </c>
      <c r="C9" s="6">
        <v>437488912.48999995</v>
      </c>
      <c r="D9" s="40">
        <f t="shared" si="0"/>
        <v>526624785.20999992</v>
      </c>
      <c r="E9" s="6">
        <v>301199077.06999999</v>
      </c>
      <c r="F9" s="6">
        <v>289306163.28000003</v>
      </c>
      <c r="G9" s="40">
        <f t="shared" si="1"/>
        <v>225425708.13999993</v>
      </c>
    </row>
    <row r="10" spans="1:7" x14ac:dyDescent="0.2">
      <c r="A10" s="27" t="s">
        <v>131</v>
      </c>
      <c r="B10" s="6">
        <v>5594350</v>
      </c>
      <c r="C10" s="6">
        <v>7264.8299999999581</v>
      </c>
      <c r="D10" s="40">
        <f t="shared" si="0"/>
        <v>5601614.8300000001</v>
      </c>
      <c r="E10" s="6">
        <v>4936752.8600000003</v>
      </c>
      <c r="F10" s="6">
        <v>4494517.08</v>
      </c>
      <c r="G10" s="40">
        <f t="shared" si="1"/>
        <v>664861.96999999974</v>
      </c>
    </row>
    <row r="11" spans="1:7" x14ac:dyDescent="0.2">
      <c r="A11" s="27" t="s">
        <v>132</v>
      </c>
      <c r="B11" s="6">
        <v>66145932.57</v>
      </c>
      <c r="C11" s="6">
        <v>-441864.69999999984</v>
      </c>
      <c r="D11" s="40">
        <f t="shared" si="0"/>
        <v>65704067.869999997</v>
      </c>
      <c r="E11" s="6">
        <v>65007136.560000002</v>
      </c>
      <c r="F11" s="6">
        <v>64771586.560000002</v>
      </c>
      <c r="G11" s="40">
        <f t="shared" si="1"/>
        <v>696931.30999999493</v>
      </c>
    </row>
    <row r="12" spans="1:7" x14ac:dyDescent="0.2">
      <c r="A12" s="27" t="s">
        <v>133</v>
      </c>
      <c r="B12" s="6">
        <v>1930800</v>
      </c>
      <c r="C12" s="6">
        <v>-339315</v>
      </c>
      <c r="D12" s="40">
        <f t="shared" si="0"/>
        <v>1591485</v>
      </c>
      <c r="E12" s="6">
        <v>1191293.49</v>
      </c>
      <c r="F12" s="6">
        <v>1191293.49</v>
      </c>
      <c r="G12" s="40">
        <f t="shared" si="1"/>
        <v>400191.51</v>
      </c>
    </row>
    <row r="13" spans="1:7" x14ac:dyDescent="0.2">
      <c r="A13" s="27" t="s">
        <v>134</v>
      </c>
      <c r="B13" s="6">
        <v>1476200</v>
      </c>
      <c r="C13" s="6">
        <v>1896395.46</v>
      </c>
      <c r="D13" s="40">
        <f t="shared" si="0"/>
        <v>3372595.46</v>
      </c>
      <c r="E13" s="6">
        <v>2670069.92</v>
      </c>
      <c r="F13" s="6">
        <v>2670069.92</v>
      </c>
      <c r="G13" s="40">
        <f t="shared" si="1"/>
        <v>702525.54</v>
      </c>
    </row>
    <row r="14" spans="1:7" x14ac:dyDescent="0.2">
      <c r="A14" s="27" t="s">
        <v>135</v>
      </c>
      <c r="B14" s="6">
        <v>1856300</v>
      </c>
      <c r="C14" s="6">
        <v>1573000</v>
      </c>
      <c r="D14" s="40">
        <f t="shared" si="0"/>
        <v>3429300</v>
      </c>
      <c r="E14" s="6">
        <v>3125809.9400000004</v>
      </c>
      <c r="F14" s="6">
        <v>3125809.9400000004</v>
      </c>
      <c r="G14" s="40">
        <f t="shared" si="1"/>
        <v>303490.05999999959</v>
      </c>
    </row>
    <row r="15" spans="1:7" x14ac:dyDescent="0.2">
      <c r="A15" s="27" t="s">
        <v>136</v>
      </c>
      <c r="B15" s="6">
        <v>2861070</v>
      </c>
      <c r="C15" s="6">
        <v>1522325.7799999998</v>
      </c>
      <c r="D15" s="40">
        <f t="shared" si="0"/>
        <v>4383395.7799999993</v>
      </c>
      <c r="E15" s="6">
        <v>4089123.9800000004</v>
      </c>
      <c r="F15" s="6">
        <v>4089123.9800000004</v>
      </c>
      <c r="G15" s="40">
        <f t="shared" ref="G15" si="2">+D15-E15</f>
        <v>294271.79999999888</v>
      </c>
    </row>
    <row r="16" spans="1:7" x14ac:dyDescent="0.2">
      <c r="A16" s="27" t="s">
        <v>137</v>
      </c>
      <c r="B16" s="6">
        <v>8777715</v>
      </c>
      <c r="C16" s="6">
        <v>4209100.59</v>
      </c>
      <c r="D16" s="40">
        <f t="shared" si="0"/>
        <v>12986815.59</v>
      </c>
      <c r="E16" s="6">
        <v>8406625.9800000004</v>
      </c>
      <c r="F16" s="6">
        <v>8406625.9800000004</v>
      </c>
      <c r="G16" s="40">
        <f t="shared" ref="G16" si="3">+D16-E16</f>
        <v>4580189.6099999994</v>
      </c>
    </row>
    <row r="17" spans="1:7" x14ac:dyDescent="0.2">
      <c r="A17" s="42"/>
      <c r="B17" s="6"/>
      <c r="C17" s="6"/>
      <c r="D17" s="6"/>
      <c r="E17" s="6"/>
      <c r="F17" s="6"/>
      <c r="G17" s="6"/>
    </row>
    <row r="18" spans="1:7" x14ac:dyDescent="0.2">
      <c r="A18" s="28" t="s">
        <v>77</v>
      </c>
      <c r="B18" s="43">
        <f>SUM(B7:B16)</f>
        <v>218659831</v>
      </c>
      <c r="C18" s="43">
        <f t="shared" ref="C18:G18" si="4">SUM(C7:C16)</f>
        <v>479715542.07999986</v>
      </c>
      <c r="D18" s="43">
        <f t="shared" si="4"/>
        <v>698375373.08000004</v>
      </c>
      <c r="E18" s="43">
        <f t="shared" si="4"/>
        <v>450222267.70000011</v>
      </c>
      <c r="F18" s="43">
        <f t="shared" si="4"/>
        <v>435667641.63000011</v>
      </c>
      <c r="G18" s="43">
        <f t="shared" si="4"/>
        <v>248153105.37999994</v>
      </c>
    </row>
    <row r="21" spans="1:7" ht="45" customHeight="1" x14ac:dyDescent="0.2">
      <c r="A21" s="54" t="s">
        <v>142</v>
      </c>
      <c r="B21" s="55"/>
      <c r="C21" s="55"/>
      <c r="D21" s="55"/>
      <c r="E21" s="55"/>
      <c r="F21" s="55"/>
      <c r="G21" s="56"/>
    </row>
    <row r="23" spans="1:7" x14ac:dyDescent="0.2">
      <c r="A23" s="20"/>
      <c r="B23" s="23" t="s">
        <v>0</v>
      </c>
      <c r="C23" s="24"/>
      <c r="D23" s="24"/>
      <c r="E23" s="24"/>
      <c r="F23" s="25"/>
      <c r="G23" s="57" t="s">
        <v>7</v>
      </c>
    </row>
    <row r="24" spans="1:7" ht="22.5" x14ac:dyDescent="0.2">
      <c r="A24" s="21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58"/>
    </row>
    <row r="25" spans="1:7" x14ac:dyDescent="0.2">
      <c r="A25" s="22"/>
      <c r="B25" s="4">
        <v>1</v>
      </c>
      <c r="C25" s="4">
        <v>2</v>
      </c>
      <c r="D25" s="4" t="s">
        <v>8</v>
      </c>
      <c r="E25" s="4">
        <v>4</v>
      </c>
      <c r="F25" s="4">
        <v>5</v>
      </c>
      <c r="G25" s="4" t="s">
        <v>9</v>
      </c>
    </row>
    <row r="26" spans="1:7" x14ac:dyDescent="0.2">
      <c r="A26" s="11"/>
      <c r="B26" s="12" t="s">
        <v>138</v>
      </c>
      <c r="C26" s="12"/>
      <c r="D26" s="12"/>
      <c r="E26" s="12"/>
      <c r="F26" s="12"/>
      <c r="G26" s="12"/>
    </row>
    <row r="27" spans="1:7" x14ac:dyDescent="0.2">
      <c r="A27" s="27" t="s">
        <v>81</v>
      </c>
      <c r="B27" s="13">
        <v>0</v>
      </c>
      <c r="C27" s="13">
        <v>0</v>
      </c>
      <c r="D27" s="44">
        <f>+B27+C27</f>
        <v>0</v>
      </c>
      <c r="E27" s="13">
        <v>0</v>
      </c>
      <c r="F27" s="13">
        <v>0</v>
      </c>
      <c r="G27" s="44">
        <f>+D27-F27</f>
        <v>0</v>
      </c>
    </row>
    <row r="28" spans="1:7" x14ac:dyDescent="0.2">
      <c r="A28" s="27" t="s">
        <v>82</v>
      </c>
      <c r="B28" s="13">
        <v>0</v>
      </c>
      <c r="C28" s="13">
        <v>0</v>
      </c>
      <c r="D28" s="44">
        <f>+B28+C28</f>
        <v>0</v>
      </c>
      <c r="E28" s="13">
        <v>0</v>
      </c>
      <c r="F28" s="13">
        <v>0</v>
      </c>
      <c r="G28" s="44">
        <f>+D28-F28</f>
        <v>0</v>
      </c>
    </row>
    <row r="29" spans="1:7" x14ac:dyDescent="0.2">
      <c r="A29" s="27" t="s">
        <v>83</v>
      </c>
      <c r="B29" s="13">
        <v>0</v>
      </c>
      <c r="C29" s="13">
        <v>0</v>
      </c>
      <c r="D29" s="44">
        <f>+B29+C29</f>
        <v>0</v>
      </c>
      <c r="E29" s="13">
        <v>0</v>
      </c>
      <c r="F29" s="13">
        <v>0</v>
      </c>
      <c r="G29" s="44">
        <f>+D29-F29</f>
        <v>0</v>
      </c>
    </row>
    <row r="30" spans="1:7" x14ac:dyDescent="0.2">
      <c r="A30" s="27" t="s">
        <v>84</v>
      </c>
      <c r="B30" s="13">
        <v>0</v>
      </c>
      <c r="C30" s="13">
        <v>0</v>
      </c>
      <c r="D30" s="44">
        <f>+B30+C30</f>
        <v>0</v>
      </c>
      <c r="E30" s="13">
        <v>0</v>
      </c>
      <c r="F30" s="13">
        <v>0</v>
      </c>
      <c r="G30" s="44">
        <f>+D30-F30</f>
        <v>0</v>
      </c>
    </row>
    <row r="31" spans="1:7" x14ac:dyDescent="0.2">
      <c r="A31" s="2"/>
      <c r="B31" s="14"/>
      <c r="C31" s="14"/>
      <c r="D31" s="14"/>
      <c r="E31" s="14"/>
      <c r="F31" s="14"/>
      <c r="G31" s="14"/>
    </row>
    <row r="32" spans="1:7" x14ac:dyDescent="0.2">
      <c r="A32" s="28" t="s">
        <v>77</v>
      </c>
      <c r="B32" s="43">
        <f t="shared" ref="B32:G32" si="5">SUM(B27:B30)</f>
        <v>0</v>
      </c>
      <c r="C32" s="43">
        <f t="shared" si="5"/>
        <v>0</v>
      </c>
      <c r="D32" s="43">
        <f t="shared" si="5"/>
        <v>0</v>
      </c>
      <c r="E32" s="43">
        <f t="shared" si="5"/>
        <v>0</v>
      </c>
      <c r="F32" s="43">
        <f t="shared" si="5"/>
        <v>0</v>
      </c>
      <c r="G32" s="43">
        <f t="shared" si="5"/>
        <v>0</v>
      </c>
    </row>
    <row r="35" spans="1:7" ht="45" customHeight="1" x14ac:dyDescent="0.2">
      <c r="A35" s="54" t="s">
        <v>143</v>
      </c>
      <c r="B35" s="55"/>
      <c r="C35" s="55"/>
      <c r="D35" s="55"/>
      <c r="E35" s="55"/>
      <c r="F35" s="55"/>
      <c r="G35" s="56"/>
    </row>
    <row r="36" spans="1:7" x14ac:dyDescent="0.2">
      <c r="A36" s="20"/>
      <c r="B36" s="23" t="s">
        <v>0</v>
      </c>
      <c r="C36" s="24"/>
      <c r="D36" s="24"/>
      <c r="E36" s="24"/>
      <c r="F36" s="25"/>
      <c r="G36" s="57" t="s">
        <v>7</v>
      </c>
    </row>
    <row r="37" spans="1:7" ht="22.5" x14ac:dyDescent="0.2">
      <c r="A37" s="21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58"/>
    </row>
    <row r="38" spans="1:7" x14ac:dyDescent="0.2">
      <c r="A38" s="22"/>
      <c r="B38" s="4">
        <v>1</v>
      </c>
      <c r="C38" s="4">
        <v>2</v>
      </c>
      <c r="D38" s="4" t="s">
        <v>8</v>
      </c>
      <c r="E38" s="4">
        <v>4</v>
      </c>
      <c r="F38" s="4">
        <v>5</v>
      </c>
      <c r="G38" s="4" t="s">
        <v>9</v>
      </c>
    </row>
    <row r="39" spans="1:7" x14ac:dyDescent="0.2">
      <c r="A39" s="11"/>
      <c r="B39" s="12"/>
      <c r="C39" s="12"/>
      <c r="D39" s="12"/>
      <c r="E39" s="12"/>
      <c r="F39" s="12"/>
      <c r="G39" s="12"/>
    </row>
    <row r="40" spans="1:7" ht="22.5" x14ac:dyDescent="0.2">
      <c r="A40" s="29" t="s">
        <v>85</v>
      </c>
      <c r="B40" s="13">
        <v>218659831</v>
      </c>
      <c r="C40" s="13">
        <v>479715542.07999986</v>
      </c>
      <c r="D40" s="44">
        <f>+B40+C40</f>
        <v>698375373.07999992</v>
      </c>
      <c r="E40" s="13">
        <v>450222267.70000011</v>
      </c>
      <c r="F40" s="13">
        <v>435667641.63000011</v>
      </c>
      <c r="G40" s="44">
        <f>+D40-E40</f>
        <v>248153105.37999982</v>
      </c>
    </row>
    <row r="41" spans="1:7" x14ac:dyDescent="0.2">
      <c r="A41" s="29"/>
      <c r="B41" s="13"/>
      <c r="C41" s="13"/>
      <c r="D41" s="13"/>
      <c r="E41" s="13"/>
      <c r="F41" s="13"/>
      <c r="G41" s="13"/>
    </row>
    <row r="42" spans="1:7" x14ac:dyDescent="0.2">
      <c r="A42" s="29" t="s">
        <v>86</v>
      </c>
      <c r="B42" s="13">
        <v>0</v>
      </c>
      <c r="C42" s="13">
        <v>0</v>
      </c>
      <c r="D42" s="44">
        <f>+B42+C42</f>
        <v>0</v>
      </c>
      <c r="E42" s="13">
        <v>0</v>
      </c>
      <c r="F42" s="13">
        <v>0</v>
      </c>
      <c r="G42" s="44">
        <f>+D42-E42</f>
        <v>0</v>
      </c>
    </row>
    <row r="43" spans="1:7" x14ac:dyDescent="0.2">
      <c r="A43" s="29"/>
      <c r="B43" s="13"/>
      <c r="C43" s="13"/>
      <c r="D43" s="13"/>
      <c r="E43" s="13"/>
      <c r="F43" s="13"/>
      <c r="G43" s="13"/>
    </row>
    <row r="44" spans="1:7" ht="22.5" x14ac:dyDescent="0.2">
      <c r="A44" s="29" t="s">
        <v>87</v>
      </c>
      <c r="B44" s="13">
        <v>0</v>
      </c>
      <c r="C44" s="13">
        <v>0</v>
      </c>
      <c r="D44" s="44">
        <f>+B44+C44</f>
        <v>0</v>
      </c>
      <c r="E44" s="13">
        <v>0</v>
      </c>
      <c r="F44" s="13">
        <v>0</v>
      </c>
      <c r="G44" s="44">
        <f>+D44-E44</f>
        <v>0</v>
      </c>
    </row>
    <row r="45" spans="1:7" x14ac:dyDescent="0.2">
      <c r="A45" s="29"/>
      <c r="B45" s="13"/>
      <c r="C45" s="13"/>
      <c r="D45" s="13"/>
      <c r="E45" s="13"/>
      <c r="F45" s="13"/>
      <c r="G45" s="13"/>
    </row>
    <row r="46" spans="1:7" ht="22.5" x14ac:dyDescent="0.2">
      <c r="A46" s="29" t="s">
        <v>88</v>
      </c>
      <c r="B46" s="13">
        <v>0</v>
      </c>
      <c r="C46" s="13">
        <v>0</v>
      </c>
      <c r="D46" s="44">
        <f>+B46+C46</f>
        <v>0</v>
      </c>
      <c r="E46" s="13">
        <v>0</v>
      </c>
      <c r="F46" s="13">
        <v>0</v>
      </c>
      <c r="G46" s="44">
        <f>+D46-E46</f>
        <v>0</v>
      </c>
    </row>
    <row r="47" spans="1:7" x14ac:dyDescent="0.2">
      <c r="A47" s="29"/>
      <c r="B47" s="13"/>
      <c r="C47" s="13"/>
      <c r="D47" s="13"/>
      <c r="E47" s="13"/>
      <c r="F47" s="13"/>
      <c r="G47" s="13"/>
    </row>
    <row r="48" spans="1:7" ht="22.5" x14ac:dyDescent="0.2">
      <c r="A48" s="29" t="s">
        <v>89</v>
      </c>
      <c r="B48" s="13">
        <v>0</v>
      </c>
      <c r="C48" s="13">
        <v>0</v>
      </c>
      <c r="D48" s="44">
        <f>+B48+C48</f>
        <v>0</v>
      </c>
      <c r="E48" s="13">
        <v>0</v>
      </c>
      <c r="F48" s="13">
        <v>0</v>
      </c>
      <c r="G48" s="44">
        <f>+D48-E48</f>
        <v>0</v>
      </c>
    </row>
    <row r="49" spans="1:7" x14ac:dyDescent="0.2">
      <c r="A49" s="29"/>
      <c r="B49" s="13"/>
      <c r="C49" s="13"/>
      <c r="D49" s="13"/>
      <c r="E49" s="13"/>
      <c r="F49" s="13"/>
      <c r="G49" s="13"/>
    </row>
    <row r="50" spans="1:7" ht="22.5" x14ac:dyDescent="0.2">
      <c r="A50" s="29" t="s">
        <v>90</v>
      </c>
      <c r="B50" s="13">
        <v>0</v>
      </c>
      <c r="C50" s="13">
        <v>0</v>
      </c>
      <c r="D50" s="44">
        <f>+B50+C50</f>
        <v>0</v>
      </c>
      <c r="E50" s="13">
        <v>0</v>
      </c>
      <c r="F50" s="13">
        <v>0</v>
      </c>
      <c r="G50" s="44">
        <f>+D50-E50</f>
        <v>0</v>
      </c>
    </row>
    <row r="51" spans="1:7" x14ac:dyDescent="0.2">
      <c r="A51" s="29"/>
      <c r="B51" s="13"/>
      <c r="C51" s="13"/>
      <c r="D51" s="13"/>
      <c r="E51" s="13"/>
      <c r="F51" s="13"/>
      <c r="G51" s="13"/>
    </row>
    <row r="52" spans="1:7" x14ac:dyDescent="0.2">
      <c r="A52" s="29" t="s">
        <v>91</v>
      </c>
      <c r="B52" s="13">
        <v>0</v>
      </c>
      <c r="C52" s="13">
        <v>0</v>
      </c>
      <c r="D52" s="44">
        <f>+B52+C52</f>
        <v>0</v>
      </c>
      <c r="E52" s="13">
        <v>0</v>
      </c>
      <c r="F52" s="13">
        <v>0</v>
      </c>
      <c r="G52" s="44">
        <f>+D52-E52</f>
        <v>0</v>
      </c>
    </row>
    <row r="53" spans="1:7" x14ac:dyDescent="0.2">
      <c r="A53" s="30"/>
      <c r="B53" s="14"/>
      <c r="C53" s="14"/>
      <c r="D53" s="14"/>
      <c r="E53" s="14"/>
      <c r="F53" s="14"/>
      <c r="G53" s="14"/>
    </row>
    <row r="54" spans="1:7" x14ac:dyDescent="0.2">
      <c r="A54" s="19" t="s">
        <v>77</v>
      </c>
      <c r="B54" s="43">
        <f>+B40+B42+B44+B46+B48+B50+B52</f>
        <v>218659831</v>
      </c>
      <c r="C54" s="43">
        <f t="shared" ref="C54:G54" si="6">+C40+C42+C44+C46+C48+C50+C52</f>
        <v>479715542.07999986</v>
      </c>
      <c r="D54" s="43">
        <f t="shared" si="6"/>
        <v>698375373.07999992</v>
      </c>
      <c r="E54" s="43">
        <f t="shared" si="6"/>
        <v>450222267.70000011</v>
      </c>
      <c r="F54" s="43">
        <f t="shared" si="6"/>
        <v>435667641.63000011</v>
      </c>
      <c r="G54" s="43">
        <f t="shared" si="6"/>
        <v>248153105.37999982</v>
      </c>
    </row>
  </sheetData>
  <sheetProtection formatCells="0" formatColumns="0" formatRows="0" insertRows="0" deleteRows="0" autoFilter="0"/>
  <mergeCells count="6">
    <mergeCell ref="G3:G4"/>
    <mergeCell ref="G23:G24"/>
    <mergeCell ref="G36:G37"/>
    <mergeCell ref="A1:G1"/>
    <mergeCell ref="A21:G21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2"/>
  <sheetViews>
    <sheetView showGridLines="0" zoomScaleNormal="100" workbookViewId="0">
      <selection activeCell="C38" sqref="C3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144</v>
      </c>
      <c r="B1" s="59"/>
      <c r="C1" s="59"/>
      <c r="D1" s="59"/>
      <c r="E1" s="59"/>
      <c r="F1" s="59"/>
      <c r="G1" s="60"/>
    </row>
    <row r="2" spans="1:7" x14ac:dyDescent="0.2">
      <c r="A2" s="20"/>
      <c r="B2" s="23" t="s">
        <v>0</v>
      </c>
      <c r="C2" s="24"/>
      <c r="D2" s="24"/>
      <c r="E2" s="24"/>
      <c r="F2" s="25"/>
      <c r="G2" s="57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2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18"/>
      <c r="B5" s="5"/>
      <c r="C5" s="5"/>
      <c r="D5" s="5"/>
      <c r="E5" s="5"/>
      <c r="F5" s="5"/>
      <c r="G5" s="5"/>
    </row>
    <row r="6" spans="1:7" x14ac:dyDescent="0.2">
      <c r="A6" s="16" t="s">
        <v>92</v>
      </c>
      <c r="B6" s="47">
        <f>SUM(B7:B14)</f>
        <v>0</v>
      </c>
      <c r="C6" s="47">
        <f t="shared" ref="C6:F6" si="0">SUM(C7:C14)</f>
        <v>0</v>
      </c>
      <c r="D6" s="47">
        <f>+B6+C6</f>
        <v>0</v>
      </c>
      <c r="E6" s="47">
        <f t="shared" si="0"/>
        <v>0</v>
      </c>
      <c r="F6" s="47">
        <f t="shared" si="0"/>
        <v>0</v>
      </c>
      <c r="G6" s="47">
        <f>+D6-E6</f>
        <v>0</v>
      </c>
    </row>
    <row r="7" spans="1:7" x14ac:dyDescent="0.2">
      <c r="A7" s="26" t="s">
        <v>93</v>
      </c>
      <c r="B7" s="48">
        <v>0</v>
      </c>
      <c r="C7" s="48">
        <v>0</v>
      </c>
      <c r="D7" s="47">
        <f t="shared" ref="D7:D14" si="1">+B7+C7</f>
        <v>0</v>
      </c>
      <c r="E7" s="48">
        <v>0</v>
      </c>
      <c r="F7" s="48">
        <v>0</v>
      </c>
      <c r="G7" s="47">
        <f t="shared" ref="G7:G14" si="2">+D7-E7</f>
        <v>0</v>
      </c>
    </row>
    <row r="8" spans="1:7" x14ac:dyDescent="0.2">
      <c r="A8" s="26" t="s">
        <v>94</v>
      </c>
      <c r="B8" s="48">
        <v>0</v>
      </c>
      <c r="C8" s="48">
        <v>0</v>
      </c>
      <c r="D8" s="47">
        <f t="shared" si="1"/>
        <v>0</v>
      </c>
      <c r="E8" s="48">
        <v>0</v>
      </c>
      <c r="F8" s="48">
        <v>0</v>
      </c>
      <c r="G8" s="47">
        <f t="shared" si="2"/>
        <v>0</v>
      </c>
    </row>
    <row r="9" spans="1:7" x14ac:dyDescent="0.2">
      <c r="A9" s="26" t="s">
        <v>127</v>
      </c>
      <c r="B9" s="48">
        <v>0</v>
      </c>
      <c r="C9" s="48">
        <v>0</v>
      </c>
      <c r="D9" s="47">
        <f t="shared" si="1"/>
        <v>0</v>
      </c>
      <c r="E9" s="48">
        <v>0</v>
      </c>
      <c r="F9" s="48">
        <v>0</v>
      </c>
      <c r="G9" s="47">
        <f t="shared" si="2"/>
        <v>0</v>
      </c>
    </row>
    <row r="10" spans="1:7" x14ac:dyDescent="0.2">
      <c r="A10" s="26" t="s">
        <v>95</v>
      </c>
      <c r="B10" s="48">
        <v>0</v>
      </c>
      <c r="C10" s="48">
        <v>0</v>
      </c>
      <c r="D10" s="47">
        <f t="shared" si="1"/>
        <v>0</v>
      </c>
      <c r="E10" s="48">
        <v>0</v>
      </c>
      <c r="F10" s="48">
        <v>0</v>
      </c>
      <c r="G10" s="47">
        <f t="shared" si="2"/>
        <v>0</v>
      </c>
    </row>
    <row r="11" spans="1:7" x14ac:dyDescent="0.2">
      <c r="A11" s="26" t="s">
        <v>96</v>
      </c>
      <c r="B11" s="48">
        <v>0</v>
      </c>
      <c r="C11" s="48">
        <v>0</v>
      </c>
      <c r="D11" s="47">
        <f t="shared" si="1"/>
        <v>0</v>
      </c>
      <c r="E11" s="48">
        <v>0</v>
      </c>
      <c r="F11" s="48">
        <v>0</v>
      </c>
      <c r="G11" s="47">
        <f t="shared" si="2"/>
        <v>0</v>
      </c>
    </row>
    <row r="12" spans="1:7" x14ac:dyDescent="0.2">
      <c r="A12" s="26" t="s">
        <v>97</v>
      </c>
      <c r="B12" s="48">
        <v>0</v>
      </c>
      <c r="C12" s="48">
        <v>0</v>
      </c>
      <c r="D12" s="47">
        <f t="shared" si="1"/>
        <v>0</v>
      </c>
      <c r="E12" s="48">
        <v>0</v>
      </c>
      <c r="F12" s="48">
        <v>0</v>
      </c>
      <c r="G12" s="47">
        <f t="shared" si="2"/>
        <v>0</v>
      </c>
    </row>
    <row r="13" spans="1:7" x14ac:dyDescent="0.2">
      <c r="A13" s="26" t="s">
        <v>98</v>
      </c>
      <c r="B13" s="48">
        <v>0</v>
      </c>
      <c r="C13" s="48">
        <v>0</v>
      </c>
      <c r="D13" s="47">
        <f t="shared" si="1"/>
        <v>0</v>
      </c>
      <c r="E13" s="48">
        <v>0</v>
      </c>
      <c r="F13" s="48">
        <v>0</v>
      </c>
      <c r="G13" s="47">
        <f t="shared" si="2"/>
        <v>0</v>
      </c>
    </row>
    <row r="14" spans="1:7" x14ac:dyDescent="0.2">
      <c r="A14" s="26" t="s">
        <v>36</v>
      </c>
      <c r="B14" s="48">
        <v>0</v>
      </c>
      <c r="C14" s="48">
        <v>0</v>
      </c>
      <c r="D14" s="47">
        <f t="shared" si="1"/>
        <v>0</v>
      </c>
      <c r="E14" s="48">
        <v>0</v>
      </c>
      <c r="F14" s="48">
        <v>0</v>
      </c>
      <c r="G14" s="47">
        <f t="shared" si="2"/>
        <v>0</v>
      </c>
    </row>
    <row r="15" spans="1:7" x14ac:dyDescent="0.2">
      <c r="A15" s="17"/>
      <c r="B15" s="48"/>
      <c r="C15" s="48"/>
      <c r="D15" s="48"/>
      <c r="E15" s="48"/>
      <c r="F15" s="48"/>
      <c r="G15" s="48"/>
    </row>
    <row r="16" spans="1:7" x14ac:dyDescent="0.2">
      <c r="A16" s="16" t="s">
        <v>99</v>
      </c>
      <c r="B16" s="49">
        <f>+B20</f>
        <v>218659831</v>
      </c>
      <c r="C16" s="49">
        <f t="shared" ref="C16:F16" si="3">+C20</f>
        <v>479715542.07999986</v>
      </c>
      <c r="D16" s="49">
        <f t="shared" ref="D16:D23" si="4">+B16+C16</f>
        <v>698375373.07999992</v>
      </c>
      <c r="E16" s="49">
        <f t="shared" si="3"/>
        <v>450222267.70000011</v>
      </c>
      <c r="F16" s="49">
        <f t="shared" si="3"/>
        <v>435667641.63000011</v>
      </c>
      <c r="G16" s="49">
        <f t="shared" ref="G16:G23" si="5">+D16-E16</f>
        <v>248153105.37999982</v>
      </c>
    </row>
    <row r="17" spans="1:7" x14ac:dyDescent="0.2">
      <c r="A17" s="26" t="s">
        <v>100</v>
      </c>
      <c r="B17" s="48">
        <v>0</v>
      </c>
      <c r="C17" s="48">
        <v>0</v>
      </c>
      <c r="D17" s="47">
        <f t="shared" si="4"/>
        <v>0</v>
      </c>
      <c r="E17" s="48">
        <v>0</v>
      </c>
      <c r="F17" s="48">
        <v>0</v>
      </c>
      <c r="G17" s="47">
        <f t="shared" si="5"/>
        <v>0</v>
      </c>
    </row>
    <row r="18" spans="1:7" x14ac:dyDescent="0.2">
      <c r="A18" s="26" t="s">
        <v>101</v>
      </c>
      <c r="B18" s="48">
        <v>0</v>
      </c>
      <c r="C18" s="48">
        <v>0</v>
      </c>
      <c r="D18" s="47">
        <f t="shared" si="4"/>
        <v>0</v>
      </c>
      <c r="E18" s="48">
        <v>0</v>
      </c>
      <c r="F18" s="48">
        <v>0</v>
      </c>
      <c r="G18" s="47">
        <f t="shared" si="5"/>
        <v>0</v>
      </c>
    </row>
    <row r="19" spans="1:7" x14ac:dyDescent="0.2">
      <c r="A19" s="26" t="s">
        <v>102</v>
      </c>
      <c r="B19" s="48">
        <v>0</v>
      </c>
      <c r="C19" s="48">
        <v>0</v>
      </c>
      <c r="D19" s="47">
        <f t="shared" si="4"/>
        <v>0</v>
      </c>
      <c r="E19" s="48">
        <v>0</v>
      </c>
      <c r="F19" s="48">
        <v>0</v>
      </c>
      <c r="G19" s="47">
        <f t="shared" si="5"/>
        <v>0</v>
      </c>
    </row>
    <row r="20" spans="1:7" x14ac:dyDescent="0.2">
      <c r="A20" s="26" t="s">
        <v>103</v>
      </c>
      <c r="B20" s="48">
        <v>218659831</v>
      </c>
      <c r="C20" s="48">
        <v>479715542.07999986</v>
      </c>
      <c r="D20" s="47">
        <f t="shared" si="4"/>
        <v>698375373.07999992</v>
      </c>
      <c r="E20" s="48">
        <v>450222267.70000011</v>
      </c>
      <c r="F20" s="48">
        <v>435667641.63000011</v>
      </c>
      <c r="G20" s="47">
        <f t="shared" si="5"/>
        <v>248153105.37999982</v>
      </c>
    </row>
    <row r="21" spans="1:7" x14ac:dyDescent="0.2">
      <c r="A21" s="26" t="s">
        <v>104</v>
      </c>
      <c r="B21" s="48">
        <v>0</v>
      </c>
      <c r="C21" s="48">
        <v>0</v>
      </c>
      <c r="D21" s="47">
        <f t="shared" si="4"/>
        <v>0</v>
      </c>
      <c r="E21" s="48">
        <v>0</v>
      </c>
      <c r="F21" s="48">
        <v>0</v>
      </c>
      <c r="G21" s="47">
        <f t="shared" si="5"/>
        <v>0</v>
      </c>
    </row>
    <row r="22" spans="1:7" x14ac:dyDescent="0.2">
      <c r="A22" s="26" t="s">
        <v>105</v>
      </c>
      <c r="B22" s="48">
        <v>0</v>
      </c>
      <c r="C22" s="48">
        <v>0</v>
      </c>
      <c r="D22" s="47">
        <f t="shared" si="4"/>
        <v>0</v>
      </c>
      <c r="E22" s="48">
        <v>0</v>
      </c>
      <c r="F22" s="48">
        <v>0</v>
      </c>
      <c r="G22" s="47">
        <f t="shared" si="5"/>
        <v>0</v>
      </c>
    </row>
    <row r="23" spans="1:7" x14ac:dyDescent="0.2">
      <c r="A23" s="26" t="s">
        <v>106</v>
      </c>
      <c r="B23" s="48">
        <v>0</v>
      </c>
      <c r="C23" s="48">
        <v>0</v>
      </c>
      <c r="D23" s="47">
        <f t="shared" si="4"/>
        <v>0</v>
      </c>
      <c r="E23" s="48">
        <v>0</v>
      </c>
      <c r="F23" s="48">
        <v>0</v>
      </c>
      <c r="G23" s="47">
        <f t="shared" si="5"/>
        <v>0</v>
      </c>
    </row>
    <row r="24" spans="1:7" x14ac:dyDescent="0.2">
      <c r="A24" s="17"/>
      <c r="B24" s="48"/>
      <c r="C24" s="48"/>
      <c r="D24" s="48"/>
      <c r="E24" s="48"/>
      <c r="F24" s="48"/>
      <c r="G24" s="48"/>
    </row>
    <row r="25" spans="1:7" x14ac:dyDescent="0.2">
      <c r="A25" s="16" t="s">
        <v>107</v>
      </c>
      <c r="B25" s="47">
        <f>SUM(B26:B34)</f>
        <v>0</v>
      </c>
      <c r="C25" s="47">
        <f t="shared" ref="C25:F25" si="6">SUM(C26:C34)</f>
        <v>0</v>
      </c>
      <c r="D25" s="47">
        <f t="shared" ref="D25:D34" si="7">+B25+C25</f>
        <v>0</v>
      </c>
      <c r="E25" s="47">
        <f t="shared" si="6"/>
        <v>0</v>
      </c>
      <c r="F25" s="47">
        <f t="shared" si="6"/>
        <v>0</v>
      </c>
      <c r="G25" s="47">
        <f t="shared" ref="G25:G34" si="8">+D25-E25</f>
        <v>0</v>
      </c>
    </row>
    <row r="26" spans="1:7" x14ac:dyDescent="0.2">
      <c r="A26" s="26" t="s">
        <v>108</v>
      </c>
      <c r="B26" s="48">
        <v>0</v>
      </c>
      <c r="C26" s="48">
        <v>0</v>
      </c>
      <c r="D26" s="47">
        <f t="shared" si="7"/>
        <v>0</v>
      </c>
      <c r="E26" s="48">
        <v>0</v>
      </c>
      <c r="F26" s="48">
        <v>0</v>
      </c>
      <c r="G26" s="47">
        <f t="shared" si="8"/>
        <v>0</v>
      </c>
    </row>
    <row r="27" spans="1:7" x14ac:dyDescent="0.2">
      <c r="A27" s="26" t="s">
        <v>109</v>
      </c>
      <c r="B27" s="48">
        <v>0</v>
      </c>
      <c r="C27" s="48">
        <v>0</v>
      </c>
      <c r="D27" s="47">
        <f t="shared" si="7"/>
        <v>0</v>
      </c>
      <c r="E27" s="48">
        <v>0</v>
      </c>
      <c r="F27" s="48">
        <v>0</v>
      </c>
      <c r="G27" s="47">
        <f t="shared" si="8"/>
        <v>0</v>
      </c>
    </row>
    <row r="28" spans="1:7" x14ac:dyDescent="0.2">
      <c r="A28" s="26" t="s">
        <v>110</v>
      </c>
      <c r="B28" s="48">
        <v>0</v>
      </c>
      <c r="C28" s="48">
        <v>0</v>
      </c>
      <c r="D28" s="47">
        <f t="shared" si="7"/>
        <v>0</v>
      </c>
      <c r="E28" s="48">
        <v>0</v>
      </c>
      <c r="F28" s="48">
        <v>0</v>
      </c>
      <c r="G28" s="47">
        <f t="shared" si="8"/>
        <v>0</v>
      </c>
    </row>
    <row r="29" spans="1:7" x14ac:dyDescent="0.2">
      <c r="A29" s="26" t="s">
        <v>111</v>
      </c>
      <c r="B29" s="48">
        <v>0</v>
      </c>
      <c r="C29" s="48">
        <v>0</v>
      </c>
      <c r="D29" s="47">
        <f t="shared" si="7"/>
        <v>0</v>
      </c>
      <c r="E29" s="48">
        <v>0</v>
      </c>
      <c r="F29" s="48">
        <v>0</v>
      </c>
      <c r="G29" s="47">
        <f t="shared" si="8"/>
        <v>0</v>
      </c>
    </row>
    <row r="30" spans="1:7" x14ac:dyDescent="0.2">
      <c r="A30" s="26" t="s">
        <v>112</v>
      </c>
      <c r="B30" s="48">
        <v>0</v>
      </c>
      <c r="C30" s="48">
        <v>0</v>
      </c>
      <c r="D30" s="47">
        <f t="shared" si="7"/>
        <v>0</v>
      </c>
      <c r="E30" s="48">
        <v>0</v>
      </c>
      <c r="F30" s="48">
        <v>0</v>
      </c>
      <c r="G30" s="47">
        <f t="shared" si="8"/>
        <v>0</v>
      </c>
    </row>
    <row r="31" spans="1:7" x14ac:dyDescent="0.2">
      <c r="A31" s="26" t="s">
        <v>113</v>
      </c>
      <c r="B31" s="48">
        <v>0</v>
      </c>
      <c r="C31" s="48">
        <v>0</v>
      </c>
      <c r="D31" s="47">
        <f t="shared" si="7"/>
        <v>0</v>
      </c>
      <c r="E31" s="48">
        <v>0</v>
      </c>
      <c r="F31" s="48">
        <v>0</v>
      </c>
      <c r="G31" s="47">
        <f t="shared" si="8"/>
        <v>0</v>
      </c>
    </row>
    <row r="32" spans="1:7" x14ac:dyDescent="0.2">
      <c r="A32" s="26" t="s">
        <v>114</v>
      </c>
      <c r="B32" s="48">
        <v>0</v>
      </c>
      <c r="C32" s="48">
        <v>0</v>
      </c>
      <c r="D32" s="47">
        <f t="shared" si="7"/>
        <v>0</v>
      </c>
      <c r="E32" s="48">
        <v>0</v>
      </c>
      <c r="F32" s="48">
        <v>0</v>
      </c>
      <c r="G32" s="47">
        <f t="shared" si="8"/>
        <v>0</v>
      </c>
    </row>
    <row r="33" spans="1:7" x14ac:dyDescent="0.2">
      <c r="A33" s="26" t="s">
        <v>115</v>
      </c>
      <c r="B33" s="48">
        <v>0</v>
      </c>
      <c r="C33" s="48">
        <v>0</v>
      </c>
      <c r="D33" s="47">
        <f t="shared" si="7"/>
        <v>0</v>
      </c>
      <c r="E33" s="48">
        <v>0</v>
      </c>
      <c r="F33" s="48">
        <v>0</v>
      </c>
      <c r="G33" s="47">
        <f t="shared" si="8"/>
        <v>0</v>
      </c>
    </row>
    <row r="34" spans="1:7" x14ac:dyDescent="0.2">
      <c r="A34" s="26" t="s">
        <v>116</v>
      </c>
      <c r="B34" s="48">
        <v>0</v>
      </c>
      <c r="C34" s="48">
        <v>0</v>
      </c>
      <c r="D34" s="47">
        <f t="shared" si="7"/>
        <v>0</v>
      </c>
      <c r="E34" s="48">
        <v>0</v>
      </c>
      <c r="F34" s="48">
        <v>0</v>
      </c>
      <c r="G34" s="47">
        <f t="shared" si="8"/>
        <v>0</v>
      </c>
    </row>
    <row r="35" spans="1:7" x14ac:dyDescent="0.2">
      <c r="A35" s="17"/>
      <c r="B35" s="48"/>
      <c r="C35" s="48"/>
      <c r="D35" s="48"/>
      <c r="E35" s="48"/>
      <c r="F35" s="48"/>
      <c r="G35" s="48"/>
    </row>
    <row r="36" spans="1:7" x14ac:dyDescent="0.2">
      <c r="A36" s="16" t="s">
        <v>117</v>
      </c>
      <c r="B36" s="47">
        <f>SUM(B37:B40)</f>
        <v>0</v>
      </c>
      <c r="C36" s="47">
        <f t="shared" ref="C36:F36" si="9">SUM(C37:C40)</f>
        <v>0</v>
      </c>
      <c r="D36" s="47">
        <f t="shared" ref="D36:D40" si="10">+B36+C36</f>
        <v>0</v>
      </c>
      <c r="E36" s="47">
        <f t="shared" si="9"/>
        <v>0</v>
      </c>
      <c r="F36" s="47">
        <f t="shared" si="9"/>
        <v>0</v>
      </c>
      <c r="G36" s="47">
        <f t="shared" ref="G36:G40" si="11">+D36-E36</f>
        <v>0</v>
      </c>
    </row>
    <row r="37" spans="1:7" x14ac:dyDescent="0.2">
      <c r="A37" s="26" t="s">
        <v>118</v>
      </c>
      <c r="B37" s="48">
        <v>0</v>
      </c>
      <c r="C37" s="48">
        <v>0</v>
      </c>
      <c r="D37" s="47">
        <f t="shared" si="10"/>
        <v>0</v>
      </c>
      <c r="E37" s="48">
        <v>0</v>
      </c>
      <c r="F37" s="48">
        <v>0</v>
      </c>
      <c r="G37" s="47">
        <f t="shared" si="11"/>
        <v>0</v>
      </c>
    </row>
    <row r="38" spans="1:7" ht="22.5" x14ac:dyDescent="0.2">
      <c r="A38" s="26" t="s">
        <v>119</v>
      </c>
      <c r="B38" s="48">
        <v>0</v>
      </c>
      <c r="C38" s="48">
        <v>0</v>
      </c>
      <c r="D38" s="47">
        <f t="shared" si="10"/>
        <v>0</v>
      </c>
      <c r="E38" s="48">
        <v>0</v>
      </c>
      <c r="F38" s="48">
        <v>0</v>
      </c>
      <c r="G38" s="47">
        <f t="shared" si="11"/>
        <v>0</v>
      </c>
    </row>
    <row r="39" spans="1:7" x14ac:dyDescent="0.2">
      <c r="A39" s="26" t="s">
        <v>120</v>
      </c>
      <c r="B39" s="48">
        <v>0</v>
      </c>
      <c r="C39" s="48">
        <v>0</v>
      </c>
      <c r="D39" s="47">
        <f t="shared" si="10"/>
        <v>0</v>
      </c>
      <c r="E39" s="48">
        <v>0</v>
      </c>
      <c r="F39" s="48">
        <v>0</v>
      </c>
      <c r="G39" s="47">
        <f t="shared" si="11"/>
        <v>0</v>
      </c>
    </row>
    <row r="40" spans="1:7" x14ac:dyDescent="0.2">
      <c r="A40" s="26" t="s">
        <v>121</v>
      </c>
      <c r="B40" s="48">
        <v>0</v>
      </c>
      <c r="C40" s="48">
        <v>0</v>
      </c>
      <c r="D40" s="47">
        <f t="shared" si="10"/>
        <v>0</v>
      </c>
      <c r="E40" s="48">
        <v>0</v>
      </c>
      <c r="F40" s="48">
        <v>0</v>
      </c>
      <c r="G40" s="47">
        <f t="shared" si="11"/>
        <v>0</v>
      </c>
    </row>
    <row r="41" spans="1:7" x14ac:dyDescent="0.2">
      <c r="A41" s="17"/>
      <c r="B41" s="48"/>
      <c r="C41" s="48"/>
      <c r="D41" s="48"/>
      <c r="E41" s="48"/>
      <c r="F41" s="48"/>
      <c r="G41" s="48"/>
    </row>
    <row r="42" spans="1:7" x14ac:dyDescent="0.2">
      <c r="A42" s="19" t="s">
        <v>77</v>
      </c>
      <c r="B42" s="50">
        <f>+B6+B16+B25+B36</f>
        <v>218659831</v>
      </c>
      <c r="C42" s="50">
        <f t="shared" ref="C42:G42" si="12">+C6+C16+C25+C36</f>
        <v>479715542.07999986</v>
      </c>
      <c r="D42" s="50">
        <f t="shared" si="12"/>
        <v>698375373.07999992</v>
      </c>
      <c r="E42" s="50">
        <f t="shared" si="12"/>
        <v>450222267.70000011</v>
      </c>
      <c r="F42" s="50">
        <f t="shared" si="12"/>
        <v>435667641.63000011</v>
      </c>
      <c r="G42" s="50">
        <f t="shared" si="12"/>
        <v>248153105.37999982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2014-02-10T03:37:14Z</dcterms:created>
  <dcterms:modified xsi:type="dcterms:W3CDTF">2025-01-22T23:52:32Z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